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180" yWindow="396" windowWidth="16608" windowHeight="9432" tabRatio="726" firstSheet="1" activeTab="5"/>
  </bookViews>
  <sheets>
    <sheet name="INTRO" sheetId="4" r:id="rId1"/>
    <sheet name="PLAYER INFO" sheetId="1" r:id="rId2"/>
    <sheet name="ACTIVITIES BOOKING" sheetId="2" r:id="rId3"/>
    <sheet name="DRINKS ORDER" sheetId="7" r:id="rId4"/>
    <sheet name="ACCOM BOOKING" sheetId="5" r:id="rId5"/>
    <sheet name="MERCHANDISE ORDER" sheetId="6" r:id="rId6"/>
    <sheet name="TOTAL INVOICE" sheetId="3" r:id="rId7"/>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M10" i="5" l="1"/>
  <c r="M12" i="5"/>
  <c r="M11" i="5"/>
  <c r="M13" i="5"/>
  <c r="M14" i="5"/>
  <c r="H25" i="3"/>
  <c r="I10" i="7"/>
  <c r="J10" i="7"/>
  <c r="I13" i="7"/>
  <c r="J13" i="7"/>
  <c r="H26" i="3"/>
  <c r="D9" i="3"/>
  <c r="L9" i="2"/>
  <c r="L10" i="2"/>
  <c r="L11" i="2"/>
  <c r="L12" i="2"/>
  <c r="L13" i="2"/>
  <c r="E9" i="3"/>
  <c r="J19" i="2"/>
  <c r="F9" i="3"/>
  <c r="N15" i="6"/>
  <c r="M38" i="6"/>
  <c r="L61" i="6"/>
  <c r="G9" i="3"/>
  <c r="H9" i="3"/>
  <c r="D10" i="3"/>
  <c r="E10" i="3"/>
  <c r="F10" i="3"/>
  <c r="G10" i="3"/>
  <c r="H10" i="3"/>
  <c r="D11" i="3"/>
  <c r="E11" i="3"/>
  <c r="F11" i="3"/>
  <c r="G11" i="3"/>
  <c r="H11" i="3"/>
  <c r="D12" i="3"/>
  <c r="E12" i="3"/>
  <c r="F12" i="3"/>
  <c r="G12" i="3"/>
  <c r="H12" i="3"/>
  <c r="D13" i="3"/>
  <c r="E13" i="3"/>
  <c r="F13" i="3"/>
  <c r="G13" i="3"/>
  <c r="H13" i="3"/>
  <c r="D14" i="3"/>
  <c r="E14" i="3"/>
  <c r="F14" i="3"/>
  <c r="G14" i="3"/>
  <c r="H14" i="3"/>
  <c r="D15" i="3"/>
  <c r="E15" i="3"/>
  <c r="F15" i="3"/>
  <c r="G15" i="3"/>
  <c r="H15" i="3"/>
  <c r="D16" i="3"/>
  <c r="E16" i="3"/>
  <c r="F16" i="3"/>
  <c r="G16" i="3"/>
  <c r="H16" i="3"/>
  <c r="D17" i="3"/>
  <c r="E17" i="3"/>
  <c r="F17" i="3"/>
  <c r="G17" i="3"/>
  <c r="H17" i="3"/>
  <c r="D18" i="3"/>
  <c r="E18" i="3"/>
  <c r="F18" i="3"/>
  <c r="G18" i="3"/>
  <c r="H18" i="3"/>
  <c r="D19" i="3"/>
  <c r="E19" i="3"/>
  <c r="F19" i="3"/>
  <c r="G19" i="3"/>
  <c r="H19" i="3"/>
  <c r="D20" i="3"/>
  <c r="E20" i="3"/>
  <c r="F20" i="3"/>
  <c r="G20" i="3"/>
  <c r="H20" i="3"/>
  <c r="D21" i="3"/>
  <c r="E21" i="3"/>
  <c r="F21" i="3"/>
  <c r="G21" i="3"/>
  <c r="H21" i="3"/>
  <c r="D22" i="3"/>
  <c r="E22" i="3"/>
  <c r="F22" i="3"/>
  <c r="G22" i="3"/>
  <c r="H22" i="3"/>
  <c r="D23" i="3"/>
  <c r="E23" i="3"/>
  <c r="F23" i="3"/>
  <c r="G23" i="3"/>
  <c r="H23" i="3"/>
  <c r="D24" i="3"/>
  <c r="E24" i="3"/>
  <c r="F24" i="3"/>
  <c r="G24" i="3"/>
  <c r="H24" i="3"/>
  <c r="H27" i="3"/>
  <c r="N24" i="6"/>
  <c r="L70" i="6"/>
  <c r="A15" i="6"/>
  <c r="L76" i="6"/>
  <c r="A30" i="6"/>
  <c r="A53" i="6"/>
  <c r="A76" i="6"/>
  <c r="L75" i="6"/>
  <c r="A29" i="6"/>
  <c r="A52" i="6"/>
  <c r="A75" i="6"/>
  <c r="L74" i="6"/>
  <c r="A28" i="6"/>
  <c r="A51" i="6"/>
  <c r="A74" i="6"/>
  <c r="L73" i="6"/>
  <c r="A27" i="6"/>
  <c r="A50" i="6"/>
  <c r="A73" i="6"/>
  <c r="L72" i="6"/>
  <c r="A26" i="6"/>
  <c r="A49" i="6"/>
  <c r="A72" i="6"/>
  <c r="L71" i="6"/>
  <c r="A25" i="6"/>
  <c r="A48" i="6"/>
  <c r="A71" i="6"/>
  <c r="A24" i="6"/>
  <c r="A47" i="6"/>
  <c r="A70" i="6"/>
  <c r="L69" i="6"/>
  <c r="A23" i="6"/>
  <c r="A46" i="6"/>
  <c r="A69" i="6"/>
  <c r="L68" i="6"/>
  <c r="A22" i="6"/>
  <c r="A45" i="6"/>
  <c r="A68" i="6"/>
  <c r="L67" i="6"/>
  <c r="A21" i="6"/>
  <c r="A44" i="6"/>
  <c r="A67" i="6"/>
  <c r="L66" i="6"/>
  <c r="A20" i="6"/>
  <c r="A43" i="6"/>
  <c r="A66" i="6"/>
  <c r="L65" i="6"/>
  <c r="A19" i="6"/>
  <c r="A42" i="6"/>
  <c r="A65" i="6"/>
  <c r="L64" i="6"/>
  <c r="A18" i="6"/>
  <c r="A41" i="6"/>
  <c r="A64" i="6"/>
  <c r="L63" i="6"/>
  <c r="A17" i="6"/>
  <c r="A40" i="6"/>
  <c r="A63" i="6"/>
  <c r="L62" i="6"/>
  <c r="A16" i="6"/>
  <c r="A39" i="6"/>
  <c r="A62" i="6"/>
  <c r="A38" i="6"/>
  <c r="A61" i="6"/>
  <c r="A11" i="3"/>
  <c r="A10" i="3"/>
  <c r="A16" i="3"/>
  <c r="A17" i="3"/>
  <c r="A18" i="3"/>
  <c r="A19" i="3"/>
  <c r="A20" i="3"/>
  <c r="A21" i="3"/>
  <c r="A22" i="3"/>
  <c r="A23" i="3"/>
  <c r="A24" i="3"/>
  <c r="A12" i="3"/>
  <c r="A13" i="3"/>
  <c r="A14" i="3"/>
  <c r="A15" i="3"/>
  <c r="A9" i="3"/>
  <c r="A27" i="2"/>
  <c r="J22" i="2"/>
  <c r="N18" i="6"/>
  <c r="M41" i="6"/>
  <c r="J25" i="2"/>
  <c r="N21" i="6"/>
  <c r="M44" i="6"/>
  <c r="N16" i="6"/>
  <c r="N17" i="6"/>
  <c r="N19" i="6"/>
  <c r="N20" i="6"/>
  <c r="N22" i="6"/>
  <c r="N23" i="6"/>
  <c r="N25" i="6"/>
  <c r="N26" i="6"/>
  <c r="N27" i="6"/>
  <c r="N28" i="6"/>
  <c r="N29" i="6"/>
  <c r="N30" i="6"/>
  <c r="M39" i="6"/>
  <c r="M40" i="6"/>
  <c r="M42" i="6"/>
  <c r="M43" i="6"/>
  <c r="M45" i="6"/>
  <c r="M46" i="6"/>
  <c r="M47" i="6"/>
  <c r="M48" i="6"/>
  <c r="M49" i="6"/>
  <c r="M50" i="6"/>
  <c r="M51" i="6"/>
  <c r="M52" i="6"/>
  <c r="M53" i="6"/>
  <c r="A20" i="2"/>
  <c r="A21" i="2"/>
  <c r="A22" i="2"/>
  <c r="A23" i="2"/>
  <c r="A24" i="2"/>
  <c r="A25" i="2"/>
  <c r="A26" i="2"/>
  <c r="A28" i="2"/>
  <c r="A29" i="2"/>
  <c r="A30" i="2"/>
  <c r="A31" i="2"/>
  <c r="A32" i="2"/>
  <c r="A33" i="2"/>
  <c r="A34" i="2"/>
  <c r="A19" i="2"/>
  <c r="J34" i="2"/>
  <c r="J20" i="2"/>
  <c r="J21" i="2"/>
  <c r="J23" i="2"/>
  <c r="J24" i="2"/>
  <c r="J26" i="2"/>
  <c r="J27" i="2"/>
  <c r="J28" i="2"/>
  <c r="J29" i="2"/>
  <c r="J30" i="2"/>
  <c r="J31" i="2"/>
  <c r="J32" i="2"/>
  <c r="J33" i="2"/>
  <c r="H8" i="1"/>
</calcChain>
</file>

<file path=xl/sharedStrings.xml><?xml version="1.0" encoding="utf-8"?>
<sst xmlns="http://schemas.openxmlformats.org/spreadsheetml/2006/main" count="183" uniqueCount="155">
  <si>
    <t>Nick Name</t>
  </si>
  <si>
    <t>ID Number</t>
  </si>
  <si>
    <t xml:space="preserve">Medical Aid </t>
  </si>
  <si>
    <t>Med Aid Number</t>
  </si>
  <si>
    <t>Med Aid Plan</t>
  </si>
  <si>
    <t>Cell no</t>
  </si>
  <si>
    <t>Age @ 31 Dec 2015</t>
  </si>
  <si>
    <t xml:space="preserve">Cap </t>
  </si>
  <si>
    <t>Team name</t>
  </si>
  <si>
    <t>Province</t>
  </si>
  <si>
    <t>Contact Person</t>
  </si>
  <si>
    <t>Team age group</t>
  </si>
  <si>
    <t>Contact email address</t>
  </si>
  <si>
    <t>Total players:</t>
  </si>
  <si>
    <t>Total amount for team</t>
  </si>
  <si>
    <t>total</t>
  </si>
  <si>
    <t>price p/team</t>
  </si>
  <si>
    <t>qty</t>
  </si>
  <si>
    <t>Activities for the whole team</t>
  </si>
  <si>
    <t>Individual Activities</t>
  </si>
  <si>
    <t>Castle Lite</t>
  </si>
  <si>
    <t>Flying Fish</t>
  </si>
  <si>
    <t>Brutal Fruit</t>
  </si>
  <si>
    <t>Tournament fee p/player:</t>
  </si>
  <si>
    <t>3 dinners throughout the weekend</t>
  </si>
  <si>
    <t xml:space="preserve">Goodie bag </t>
  </si>
  <si>
    <t>Moses Mabhida cart</t>
  </si>
  <si>
    <t>Moses Mabhida swing</t>
  </si>
  <si>
    <t>Durban country club golf</t>
  </si>
  <si>
    <t>Name</t>
  </si>
  <si>
    <t>Qty</t>
  </si>
  <si>
    <t>Total</t>
  </si>
  <si>
    <t>Price per case</t>
  </si>
  <si>
    <t>No of cases</t>
  </si>
  <si>
    <t>Total cases</t>
  </si>
  <si>
    <t>We have compiled some activities for you and your team to enjoy while in Durbs. We have divided them into team activities and individual activities. When you book, your activity will be managed by our entertainment manager over the weekend of the tournament. She will organise the timing of each activity for you and your team.</t>
  </si>
  <si>
    <t>Name &amp; Surname</t>
  </si>
  <si>
    <t>BOOKING</t>
  </si>
  <si>
    <t>Grand total for team</t>
  </si>
  <si>
    <t>HOTELS</t>
  </si>
  <si>
    <t>DESCRIPTIONS</t>
  </si>
  <si>
    <t>entry fee</t>
  </si>
  <si>
    <t>merchandise</t>
  </si>
  <si>
    <t>team activities</t>
  </si>
  <si>
    <t>individual activities</t>
  </si>
  <si>
    <t>Total per player</t>
  </si>
  <si>
    <t>INVOICE</t>
  </si>
  <si>
    <t xml:space="preserve">TEAM ACCOMODATION </t>
  </si>
  <si>
    <t>Player</t>
  </si>
  <si>
    <t>trucker cap</t>
  </si>
  <si>
    <t>colour</t>
  </si>
  <si>
    <t>t-shirt</t>
  </si>
  <si>
    <t>size</t>
  </si>
  <si>
    <t>turbo costume</t>
  </si>
  <si>
    <t>Sub Total</t>
  </si>
  <si>
    <t>T SHIRTS</t>
  </si>
  <si>
    <t>available in light blue, white, black or light grey</t>
  </si>
  <si>
    <t>logo print available as a full colour or one colour</t>
  </si>
  <si>
    <t>ITEM DESCRIPTION &amp; DETAIL</t>
  </si>
  <si>
    <t>TRUCKER CAP</t>
  </si>
  <si>
    <t>available in black, grey, red or brown.</t>
  </si>
  <si>
    <t>TOTAL INVOICE ON NEXT SHEET, SEE BOTTOM TAB</t>
  </si>
  <si>
    <t>FOR MERCHANDISE ORDERS ON NEXT PAGE, SEE BOTTOM TAB</t>
  </si>
  <si>
    <t>PLEASE FILL IN EACH SHEET, SEE TABS BELOW</t>
  </si>
  <si>
    <t>TURBO COSTUME</t>
  </si>
  <si>
    <t>COOLER BAG</t>
  </si>
  <si>
    <t>BACKPACK:</t>
  </si>
  <si>
    <t>cooler bag</t>
  </si>
  <si>
    <t>kit bag</t>
  </si>
  <si>
    <t>backpack</t>
  </si>
  <si>
    <t>KIT BAG:</t>
  </si>
  <si>
    <t>The cooler bag fits 30 beer cans and comes with logo print. Available in blue or black.</t>
  </si>
  <si>
    <t>This kit bag is available in grey, blue, red or lime. 46cm x 25cm x 30cm</t>
  </si>
  <si>
    <t>This bag is available in red, yellow, lime, green, orange or blue. 32cm x 11cm x 47cm</t>
  </si>
  <si>
    <t>colour - pls fill in</t>
  </si>
  <si>
    <t>colour &amp; print - pls fill in</t>
  </si>
  <si>
    <t>size - pls fill in</t>
  </si>
  <si>
    <t>Qty of rooms req</t>
  </si>
  <si>
    <t>TOURNAMENT MAP IN DURBAN</t>
  </si>
  <si>
    <t>RACHEL FINLAYSON POOL</t>
  </si>
  <si>
    <t>VIEW FROM BLUE WATERS HOTEL</t>
  </si>
  <si>
    <t>2 ppl/sharing. 2 single beds. Excl. breakfast</t>
  </si>
  <si>
    <t>4 ppl/sharing. 2 double beds. Excl. breakfast</t>
  </si>
  <si>
    <t>2 ppl/sharing. 2 single beds. Incl. buffet breakfast</t>
  </si>
  <si>
    <t>4 ppl/sharing. 4 single beds. Incl. buffet breakfast</t>
  </si>
  <si>
    <t xml:space="preserve">1 Branded cooler box per team with team name and 24 beers </t>
  </si>
  <si>
    <t>Branded Braai set per team</t>
  </si>
  <si>
    <t>Entertainment</t>
  </si>
  <si>
    <t>Spirits</t>
  </si>
  <si>
    <t>Cane</t>
  </si>
  <si>
    <t>Vodka</t>
  </si>
  <si>
    <t xml:space="preserve">Gin </t>
  </si>
  <si>
    <t>No of bottles</t>
  </si>
  <si>
    <t>Price per bottle (R8 p/shot)</t>
  </si>
  <si>
    <t>Total bottles</t>
  </si>
  <si>
    <t>FOR DRINKS SPECIALS, SEE NEXT SHEET, TABS BELOW</t>
  </si>
  <si>
    <t>A selection of branded items have been designed for you and your team to order. These will be ready for you at registration.</t>
  </si>
  <si>
    <t>Pre-order your drinks, to save money. Prices at the bar during the tournament will be R14 p/beer and R12 p/shot of spirits. You will be given coupons for these drinks to be used at the bar throughout the tournament.</t>
  </si>
  <si>
    <t xml:space="preserve">Beers &amp; Ciders  </t>
  </si>
  <si>
    <t>KINGS PARK POOL</t>
  </si>
  <si>
    <t>VIEW FROM RIVERSIDE HOTEL</t>
  </si>
  <si>
    <t>HOW TO FILL IN THIS FORM:</t>
  </si>
  <si>
    <t>THE BIG SWING AT MOSES MABHIDA STADIUM &amp; SKATEBOARDING ON THE PROMENADE</t>
  </si>
  <si>
    <t>Qty of nights</t>
  </si>
  <si>
    <t>Price p/person p/night</t>
  </si>
  <si>
    <t>ROOM BREAKDOWN</t>
  </si>
  <si>
    <t>GOLF SHIRT</t>
  </si>
  <si>
    <t>winter jacket</t>
  </si>
  <si>
    <t>soft shell jacket</t>
  </si>
  <si>
    <t>SOFT SHELL JACKET</t>
  </si>
  <si>
    <t>WINTER JACKET</t>
  </si>
  <si>
    <t>golf shirt</t>
  </si>
  <si>
    <t>Slazenger jacket, foldaway hood in collar. Windproof and padded for extra warmth. Available in black with blue or white with red.</t>
  </si>
  <si>
    <t>BANKING DETAILS</t>
  </si>
  <si>
    <t>EMAIL POP:</t>
  </si>
  <si>
    <r>
      <rPr>
        <u/>
        <sz val="12"/>
        <color theme="1"/>
        <rFont val="Calibri"/>
        <scheme val="minor"/>
      </rPr>
      <t>BRANCH CODE:</t>
    </r>
  </si>
  <si>
    <t>Nedbank LTD</t>
  </si>
  <si>
    <r>
      <rPr>
        <u/>
        <sz val="12"/>
        <color theme="1"/>
        <rFont val="Calibri"/>
        <scheme val="minor"/>
      </rPr>
      <t>ACC NO:</t>
    </r>
    <r>
      <rPr>
        <sz val="12"/>
        <color theme="1"/>
        <rFont val="Calibri"/>
        <family val="2"/>
        <scheme val="minor"/>
      </rPr>
      <t xml:space="preserve"> </t>
    </r>
  </si>
  <si>
    <t>NEDBANK</t>
  </si>
  <si>
    <r>
      <rPr>
        <u/>
        <sz val="12"/>
        <color theme="1"/>
        <rFont val="Calibri"/>
        <scheme val="minor"/>
      </rPr>
      <t>BANK:</t>
    </r>
    <r>
      <rPr>
        <sz val="12"/>
        <color theme="1"/>
        <rFont val="Calibri"/>
        <family val="2"/>
        <scheme val="minor"/>
      </rPr>
      <t xml:space="preserve"> </t>
    </r>
  </si>
  <si>
    <t xml:space="preserve">PLEASE EMAIL US IF YOU ARE INTERESTED IN ADVERTISING YOUR COMPANY AT THE TOURNAMENT. THERE ARE PLENTY OPPORTUNITIES TO DO SO. </t>
  </si>
  <si>
    <t>ADVERTISING</t>
  </si>
  <si>
    <t>Elevate Climacool golfer. Branded with Masters 2015 logo. Available in blue, green, orange, black or white.</t>
  </si>
  <si>
    <t>each cap will have the masters logo</t>
  </si>
  <si>
    <t>durbanmasterspolo@gmail.com</t>
  </si>
  <si>
    <t>ORGANISERS</t>
  </si>
  <si>
    <t>Imported Turbo costume. Branded on the back with Masters 2015 logo.</t>
  </si>
  <si>
    <t>Limited transportation</t>
  </si>
  <si>
    <r>
      <t xml:space="preserve">ADVERTISING </t>
    </r>
    <r>
      <rPr>
        <sz val="20"/>
        <color theme="1"/>
        <rFont val="Calibri"/>
        <scheme val="minor"/>
      </rPr>
      <t xml:space="preserve">Please contact us if you are interested in advertising either in our tournament brochure or around the pool or any other contribution towards the players from as little as R500. Please email </t>
    </r>
  </si>
  <si>
    <t>Email address</t>
  </si>
  <si>
    <t>Tournament fee includes:</t>
  </si>
  <si>
    <r>
      <t xml:space="preserve">NAVIGATE YOUR WAY THROUGH EACH FORM USING THE COLOURED TABS BELOW. EACH SHEET IS FORMULATED TO MAKE THIS AS EASY AS POSSIBLE, PLEASE DO NOT CHANGE ANY FORMULAS OR ALIGNMENT. ONCE EACH SHEET IS FILLED IN, YOU WILL FIND YOUR FINAL INVOICE ON THE LAST TAB, ALL INFO FROM PREVIOUS SHEETS WILL HAVE BEEN COLLATED ON THIS INVOICE GIVING YOU AN INDIVIDUAL TOTAL PER PLAYER. THE ONLY GROUP AMOUNT WILL BE YOUR ACCOMMODATION. FOR ANY ASSISTANCE PLEASE CALL: </t>
    </r>
    <r>
      <rPr>
        <b/>
        <i/>
        <sz val="14"/>
        <color theme="1"/>
        <rFont val="Avenir Book"/>
      </rPr>
      <t>MARK BRUNSKILL 0834444041</t>
    </r>
  </si>
  <si>
    <r>
      <t xml:space="preserve">34 year old </t>
    </r>
    <r>
      <rPr>
        <b/>
        <i/>
        <sz val="12"/>
        <color theme="1"/>
        <rFont val="Avenir Book"/>
      </rPr>
      <t>Donn Stewart</t>
    </r>
    <r>
      <rPr>
        <sz val="12"/>
        <color theme="1"/>
        <rFont val="Avenir Book"/>
      </rPr>
      <t xml:space="preserve">, part owner of </t>
    </r>
    <r>
      <rPr>
        <b/>
        <sz val="12"/>
        <color theme="1"/>
        <rFont val="Avenir Book"/>
      </rPr>
      <t>Shongweni Brewery</t>
    </r>
    <r>
      <rPr>
        <sz val="12"/>
        <color theme="1"/>
        <rFont val="Avenir Book"/>
      </rPr>
      <t xml:space="preserve"> &amp; current Springbok waterpolo player, has been itching to get SA Masters Waterpolo back to sunny Durban since 2010 when he first played masters at Kingspark. With a professional events team behind him &amp; his experience in the international arena of waterpolo, Donn is confident that Durban Masters 2015 will be the best yet.</t>
    </r>
  </si>
  <si>
    <r>
      <rPr>
        <b/>
        <u/>
        <sz val="10"/>
        <color rgb="FF000000"/>
        <rFont val="Avenir Book"/>
      </rPr>
      <t>Bike Hire:</t>
    </r>
    <r>
      <rPr>
        <sz val="10"/>
        <color rgb="FF000000"/>
        <rFont val="Avenir Book"/>
      </rPr>
      <t xml:space="preserve"> Bikes will be available from the pool. Priced per team, per hour</t>
    </r>
  </si>
  <si>
    <r>
      <rPr>
        <b/>
        <u/>
        <sz val="10"/>
        <color rgb="FF000000"/>
        <rFont val="Avenir Book"/>
      </rPr>
      <t>Surfing at Beach:</t>
    </r>
    <r>
      <rPr>
        <sz val="10"/>
        <color rgb="FF000000"/>
        <rFont val="Avenir Book"/>
      </rPr>
      <t xml:space="preserve"> Surf boards &amp; promo girls await you on the beach. Priced per team</t>
    </r>
  </si>
  <si>
    <r>
      <rPr>
        <b/>
        <u/>
        <sz val="10"/>
        <color rgb="FF000000"/>
        <rFont val="Avenir Book"/>
      </rPr>
      <t>Skateboard Hire</t>
    </r>
    <r>
      <rPr>
        <sz val="10"/>
        <color rgb="FF000000"/>
        <rFont val="Avenir Book"/>
      </rPr>
      <t>: Cruise down the promenade to Rachel Finlayson to play your game or just for fun in between games on Longboard skateboards. Priced per team, per hour</t>
    </r>
  </si>
  <si>
    <r>
      <rPr>
        <b/>
        <u/>
        <sz val="10"/>
        <color rgb="FF000000"/>
        <rFont val="Avenir Book"/>
      </rPr>
      <t>Private table for Finals:</t>
    </r>
    <r>
      <rPr>
        <sz val="10"/>
        <color rgb="FF000000"/>
        <rFont val="Avenir Book"/>
      </rPr>
      <t xml:space="preserve"> Includes the following for whole team; table &amp; chairs, bar girl, snacks, 15 beers &amp; shaded area ONLY 6 AVAILABLE, first come first serve. Priced per team.</t>
    </r>
  </si>
  <si>
    <r>
      <rPr>
        <b/>
        <u/>
        <sz val="10"/>
        <color rgb="FF000000"/>
        <rFont val="Avenir Book"/>
      </rPr>
      <t>Moses Mabhida Stadium arch cart</t>
    </r>
    <r>
      <rPr>
        <b/>
        <sz val="10"/>
        <color rgb="FF000000"/>
        <rFont val="Avenir Book"/>
      </rPr>
      <t>: A 30min ride up to the top of the stadium. 360degree views of Durban</t>
    </r>
  </si>
  <si>
    <r>
      <rPr>
        <b/>
        <u/>
        <sz val="10"/>
        <color rgb="FF000000"/>
        <rFont val="Avenir Book"/>
      </rPr>
      <t>Moses Mabhida Stadium Swing:</t>
    </r>
    <r>
      <rPr>
        <b/>
        <sz val="10"/>
        <color rgb="FF000000"/>
        <rFont val="Avenir Book"/>
      </rPr>
      <t xml:space="preserve"> get your swing on, a 150m adrenaline rush. http://www.bigrush.co.za</t>
    </r>
  </si>
  <si>
    <r>
      <t>Golf on Sunday:</t>
    </r>
    <r>
      <rPr>
        <b/>
        <sz val="10"/>
        <color rgb="FF000000"/>
        <rFont val="Avenir Book"/>
      </rPr>
      <t xml:space="preserve"> For the die hard Masters, catch a game of 18 holes on Sunday at Durban Country Club for R375 p/p, cart excluded. Normal price at DCC R495</t>
    </r>
  </si>
  <si>
    <t>FOR ACCOMMODATION SPECIALS AND BOOKINGS ON PLEASE SEE NEXT PAGE, SEE TAB BELOW</t>
  </si>
  <si>
    <t>Please see offers below on accommodation. Both of these hotels have been chosen because of convenience and proximity to the pools. They have been priced per room and these rates are special rates for this tournament only.</t>
  </si>
  <si>
    <t>GRAND TOTAL FOR TEAM (for office use only)</t>
  </si>
  <si>
    <t>PRE ORDER OF DRINKS FOR WHOLE TEAM</t>
  </si>
  <si>
    <r>
      <rPr>
        <u/>
        <sz val="12"/>
        <color theme="1"/>
        <rFont val="Calibri"/>
        <scheme val="minor"/>
      </rPr>
      <t>REFERENCE FOR PAYMENT:</t>
    </r>
    <r>
      <rPr>
        <sz val="12"/>
        <color theme="1"/>
        <rFont val="Calibri"/>
        <family val="2"/>
        <scheme val="minor"/>
      </rPr>
      <t xml:space="preserve"> Please put your         Captains Name(amt of players)Province
</t>
    </r>
    <r>
      <rPr>
        <i/>
        <sz val="12"/>
        <color theme="1"/>
        <rFont val="Calibri"/>
        <family val="2"/>
        <scheme val="minor"/>
      </rPr>
      <t>e.g.. MBrunskill12KZN</t>
    </r>
  </si>
  <si>
    <t>WELCOME TO MASTERS 2015. The Masters tournament will be held in March,11th (registration night) -14th. All fixtures will take place at Kings Park pool, situated next to Moses Mabhida Stadium as well as the Rachel Finlayson pool on the beachfront. Suggested accommodation for teams are the Blue Waters Hotel &amp; Riverside Hotel, both of which are within 1km &amp; 3km of the pools, respectively. The tournament is hosted by 3 Durban Waterpolo players and will be run by them next year. All experienced in events &amp; tournaments, Masters 2015 will be the best yet!</t>
  </si>
  <si>
    <r>
      <rPr>
        <b/>
        <i/>
        <sz val="12"/>
        <color theme="1"/>
        <rFont val="Avenir Book"/>
      </rPr>
      <t>Mark Brunskill</t>
    </r>
    <r>
      <rPr>
        <sz val="12"/>
        <color theme="1"/>
        <rFont val="Avenir Book"/>
      </rPr>
      <t>, 33 will be taking part in his 4th Masters and has been playing since school where he represented South Africa at school level. He now owns restaurants and bars in Durban and has successfully run his events company, Barserve for the last 9 years. With extensive eventing and catering experience, Mark will be taking care of the co-ordination of the Masters tournament.</t>
    </r>
  </si>
  <si>
    <r>
      <t>A current ladies springbok and junior national coach,</t>
    </r>
    <r>
      <rPr>
        <b/>
        <i/>
        <sz val="12"/>
        <color theme="1"/>
        <rFont val="Avenir Book"/>
      </rPr>
      <t xml:space="preserve"> Lee Keet</t>
    </r>
    <r>
      <rPr>
        <sz val="12"/>
        <color theme="1"/>
        <rFont val="Avenir Book"/>
      </rPr>
      <t xml:space="preserve"> has been around the water polo pools and masters water polo long enough to see some of the masters players gracefully mature from year to year. As tournament director she will be the iron lady that will be responsible for the smooth running of all your games.</t>
    </r>
  </si>
  <si>
    <t>Hansa/Castle/Black Label</t>
  </si>
  <si>
    <r>
      <rPr>
        <b/>
        <sz val="12"/>
        <color theme="1"/>
        <rFont val="Avenir Book"/>
      </rPr>
      <t xml:space="preserve">Riverside Hotel </t>
    </r>
    <r>
      <rPr>
        <sz val="10"/>
        <color theme="1"/>
        <rFont val="Avenir Book"/>
      </rPr>
      <t>is situated in Riverside along the Umgeni River. A short drive to both pools. Please have a look at their website: http://www.riversidehotel.co.za</t>
    </r>
  </si>
  <si>
    <r>
      <rPr>
        <b/>
        <sz val="12"/>
        <color theme="1"/>
        <rFont val="Avenir Book"/>
      </rPr>
      <t>Blue Waters Hotel</t>
    </r>
    <r>
      <rPr>
        <sz val="10"/>
        <color theme="1"/>
        <rFont val="Avenir Book"/>
      </rPr>
      <t xml:space="preserve"> is situated on the promenade overlooking the sea. Positioned within walking distance of both pools. Please have a look at their website: http://www.bluewatershotel.co.za</t>
    </r>
  </si>
  <si>
    <t>THESE PRICES ARE ONLY VALID UNTIL 15th NOV, THEREAFTER THERE WILL BE INCREASES</t>
  </si>
  <si>
    <t>Brandy/whiskey</t>
  </si>
  <si>
    <t xml:space="preserve">Each form's total has been collated on this invoice. Please find a breakdown of costs per player, a team total for accommodation, your drinks order and a grand total due. </t>
  </si>
  <si>
    <t>Windproof jacket with no hood, adjustable velcro straps on wrist, pockets inside and outside. Branded with logo on front only. Colours available, green, blue, red or black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</si>
</sst>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R&quot;#,##0.00"/>
    <numFmt numFmtId="165" formatCode="&quot;R&quot;#,##0"/>
  </numFmts>
  <fonts count="44">
    <font>
      <sz val="12"/>
      <color theme="1"/>
      <name val="Calibri"/>
      <family val="2"/>
      <scheme val="minor"/>
    </font>
    <font>
      <b/>
      <sz val="12"/>
      <color theme="1"/>
      <name val="Calibri"/>
      <family val="2"/>
      <scheme val="minor"/>
    </font>
    <font>
      <b/>
      <sz val="10"/>
      <color theme="1"/>
      <name val="Calibri"/>
      <family val="2"/>
      <scheme val="minor"/>
    </font>
    <font>
      <sz val="8"/>
      <name val="Calibri"/>
      <family val="2"/>
      <scheme val="minor"/>
    </font>
    <font>
      <u/>
      <sz val="12"/>
      <color theme="10"/>
      <name val="Calibri"/>
      <family val="2"/>
      <scheme val="minor"/>
    </font>
    <font>
      <u/>
      <sz val="12"/>
      <color theme="11"/>
      <name val="Calibri"/>
      <family val="2"/>
      <scheme val="minor"/>
    </font>
    <font>
      <b/>
      <u/>
      <sz val="11"/>
      <color theme="1"/>
      <name val="Avenir Book"/>
    </font>
    <font>
      <sz val="11"/>
      <color theme="1"/>
      <name val="Avenir Book"/>
    </font>
    <font>
      <sz val="10"/>
      <color theme="1"/>
      <name val="Avenir Book"/>
    </font>
    <font>
      <b/>
      <u/>
      <sz val="10"/>
      <color theme="1"/>
      <name val="Avenir Book"/>
    </font>
    <font>
      <b/>
      <sz val="10"/>
      <color theme="1"/>
      <name val="Avenir Book"/>
    </font>
    <font>
      <b/>
      <sz val="10"/>
      <color theme="1"/>
      <name val="Avenir Oblique"/>
    </font>
    <font>
      <sz val="11"/>
      <color rgb="FF000000"/>
      <name val="Avenir Book"/>
    </font>
    <font>
      <b/>
      <sz val="11"/>
      <color rgb="FF000000"/>
      <name val="Avenir Book"/>
    </font>
    <font>
      <b/>
      <sz val="11"/>
      <color theme="1"/>
      <name val="Avenir Book"/>
    </font>
    <font>
      <b/>
      <sz val="12"/>
      <color rgb="FF000000"/>
      <name val="Avenir Book"/>
    </font>
    <font>
      <b/>
      <u/>
      <sz val="11"/>
      <color rgb="FF000000"/>
      <name val="Avenir Book"/>
    </font>
    <font>
      <b/>
      <u/>
      <sz val="12"/>
      <color rgb="FF000000"/>
      <name val="Avenir Book"/>
    </font>
    <font>
      <b/>
      <u/>
      <sz val="14"/>
      <color rgb="FF000000"/>
      <name val="Avenir Book"/>
    </font>
    <font>
      <sz val="12"/>
      <color theme="1"/>
      <name val="Avenir Book"/>
    </font>
    <font>
      <b/>
      <u/>
      <sz val="12"/>
      <color theme="1"/>
      <name val="Avenir Book"/>
    </font>
    <font>
      <b/>
      <sz val="12"/>
      <color theme="1"/>
      <name val="Avenir Book"/>
    </font>
    <font>
      <sz val="12"/>
      <color rgb="FF000000"/>
      <name val="Avenir Book"/>
    </font>
    <font>
      <u/>
      <sz val="12"/>
      <color theme="1"/>
      <name val="Avenir Book"/>
    </font>
    <font>
      <u/>
      <sz val="14"/>
      <color theme="1"/>
      <name val="Avenir Book"/>
    </font>
    <font>
      <sz val="14"/>
      <color theme="1"/>
      <name val="Avenir Book"/>
    </font>
    <font>
      <i/>
      <sz val="12"/>
      <color theme="1"/>
      <name val="Calibri"/>
      <family val="2"/>
      <scheme val="minor"/>
    </font>
    <font>
      <u/>
      <sz val="18"/>
      <color theme="1"/>
      <name val="Avenir Book"/>
    </font>
    <font>
      <b/>
      <i/>
      <sz val="12"/>
      <color theme="1"/>
      <name val="Avenir Book"/>
    </font>
    <font>
      <b/>
      <i/>
      <sz val="14"/>
      <color theme="1"/>
      <name val="Avenir Book"/>
    </font>
    <font>
      <b/>
      <u/>
      <sz val="16"/>
      <color theme="1"/>
      <name val="Avenir Book"/>
    </font>
    <font>
      <sz val="10"/>
      <color rgb="FF000000"/>
      <name val="Avenir Book"/>
    </font>
    <font>
      <u/>
      <sz val="12"/>
      <color theme="1"/>
      <name val="Calibri"/>
      <scheme val="minor"/>
    </font>
    <font>
      <u/>
      <sz val="14"/>
      <color theme="1"/>
      <name val="Calibri"/>
      <scheme val="minor"/>
    </font>
    <font>
      <u/>
      <sz val="20"/>
      <color theme="1"/>
      <name val="Calibri"/>
      <scheme val="minor"/>
    </font>
    <font>
      <sz val="20"/>
      <color theme="1"/>
      <name val="Calibri"/>
      <scheme val="minor"/>
    </font>
    <font>
      <u/>
      <sz val="18"/>
      <color theme="10"/>
      <name val="Calibri"/>
      <scheme val="minor"/>
    </font>
    <font>
      <sz val="10"/>
      <color theme="1"/>
      <name val="Calibri"/>
      <scheme val="minor"/>
    </font>
    <font>
      <sz val="9"/>
      <color theme="1"/>
      <name val="Calibri"/>
      <scheme val="minor"/>
    </font>
    <font>
      <i/>
      <sz val="9"/>
      <color theme="1"/>
      <name val="Calibri"/>
      <scheme val="minor"/>
    </font>
    <font>
      <b/>
      <sz val="10"/>
      <color rgb="FF000000"/>
      <name val="Avenir Book"/>
    </font>
    <font>
      <b/>
      <sz val="10"/>
      <name val="Avenir Book"/>
    </font>
    <font>
      <b/>
      <u/>
      <sz val="10"/>
      <color rgb="FF000000"/>
      <name val="Avenir Book"/>
    </font>
    <font>
      <b/>
      <u/>
      <sz val="10"/>
      <name val="Avenir Book"/>
    </font>
  </fonts>
  <fills count="14">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rgb="FFDCE6F1"/>
        <bgColor rgb="FF000000"/>
      </patternFill>
    </fill>
    <fill>
      <patternFill patternType="solid">
        <fgColor theme="4" tint="0.79998168889431442"/>
        <bgColor rgb="FF000000"/>
      </patternFill>
    </fill>
    <fill>
      <patternFill patternType="solid">
        <fgColor theme="9" tint="0.39997558519241921"/>
        <bgColor rgb="FF000000"/>
      </patternFill>
    </fill>
    <fill>
      <patternFill patternType="solid">
        <fgColor theme="8" tint="0.59999389629810485"/>
        <bgColor rgb="FF000000"/>
      </patternFill>
    </fill>
    <fill>
      <patternFill patternType="solid">
        <fgColor rgb="FFB7DEE8"/>
        <bgColor rgb="FF000000"/>
      </patternFill>
    </fill>
    <fill>
      <patternFill patternType="solid">
        <fgColor theme="8" tint="0.39997558519241921"/>
        <bgColor indexed="64"/>
      </patternFill>
    </fill>
    <fill>
      <patternFill patternType="solid">
        <fgColor theme="4" tint="0.59999389629810485"/>
        <bgColor indexed="64"/>
      </patternFill>
    </fill>
    <fill>
      <patternFill patternType="solid">
        <fgColor theme="8" tint="0.79998168889431442"/>
        <bgColor indexed="64"/>
      </patternFill>
    </fill>
  </fills>
  <borders count="46">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style="thin">
        <color auto="1"/>
      </left>
      <right style="thin">
        <color auto="1"/>
      </right>
      <top style="medium">
        <color auto="1"/>
      </top>
      <bottom style="thin">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top/>
      <bottom/>
      <diagonal/>
    </border>
    <border>
      <left style="thin">
        <color auto="1"/>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right/>
      <top/>
      <bottom style="thin">
        <color auto="1"/>
      </bottom>
      <diagonal/>
    </border>
    <border>
      <left style="thin">
        <color auto="1"/>
      </left>
      <right/>
      <top style="thin">
        <color auto="1"/>
      </top>
      <bottom/>
      <diagonal/>
    </border>
    <border>
      <left/>
      <right style="medium">
        <color auto="1"/>
      </right>
      <top style="thin">
        <color auto="1"/>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medium">
        <color rgb="FF000000"/>
      </right>
      <top style="medium">
        <color auto="1"/>
      </top>
      <bottom/>
      <diagonal/>
    </border>
    <border>
      <left/>
      <right style="medium">
        <color rgb="FF000000"/>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s>
  <cellStyleXfs count="131">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23">
    <xf numFmtId="0" fontId="0" fillId="0" borderId="0" xfId="0"/>
    <xf numFmtId="0" fontId="2" fillId="2" borderId="0" xfId="0" applyFont="1" applyFill="1" applyAlignment="1">
      <alignment wrapText="1"/>
    </xf>
    <xf numFmtId="0" fontId="0" fillId="4" borderId="8" xfId="0" applyFill="1" applyBorder="1"/>
    <xf numFmtId="0" fontId="0" fillId="4" borderId="9" xfId="0" applyFill="1" applyBorder="1"/>
    <xf numFmtId="0" fontId="0" fillId="4" borderId="12" xfId="0" applyFill="1" applyBorder="1"/>
    <xf numFmtId="0" fontId="0" fillId="4" borderId="0" xfId="0" applyFill="1" applyBorder="1"/>
    <xf numFmtId="0" fontId="7" fillId="4" borderId="12" xfId="0" applyFont="1" applyFill="1" applyBorder="1" applyAlignment="1"/>
    <xf numFmtId="0" fontId="7" fillId="4" borderId="0" xfId="0" applyFont="1" applyFill="1" applyBorder="1" applyAlignment="1"/>
    <xf numFmtId="0" fontId="11" fillId="3" borderId="15" xfId="0" applyFont="1" applyFill="1" applyBorder="1" applyAlignment="1">
      <alignment wrapText="1"/>
    </xf>
    <xf numFmtId="0" fontId="11" fillId="3" borderId="1" xfId="0" applyFont="1" applyFill="1" applyBorder="1" applyAlignment="1">
      <alignment wrapText="1"/>
    </xf>
    <xf numFmtId="49" fontId="11" fillId="3" borderId="1" xfId="0" applyNumberFormat="1" applyFont="1" applyFill="1" applyBorder="1" applyAlignment="1">
      <alignment wrapText="1"/>
    </xf>
    <xf numFmtId="0" fontId="11" fillId="3" borderId="1" xfId="0" applyFont="1" applyFill="1" applyBorder="1" applyAlignment="1">
      <alignment horizontal="left" wrapText="1"/>
    </xf>
    <xf numFmtId="0" fontId="11" fillId="3" borderId="14" xfId="0" applyFont="1" applyFill="1" applyBorder="1" applyAlignment="1">
      <alignment wrapText="1"/>
    </xf>
    <xf numFmtId="0" fontId="12" fillId="6" borderId="12" xfId="0" applyFont="1" applyFill="1" applyBorder="1"/>
    <xf numFmtId="0" fontId="12" fillId="6" borderId="0" xfId="0" applyFont="1" applyFill="1"/>
    <xf numFmtId="0" fontId="7" fillId="0" borderId="0" xfId="0" applyFont="1"/>
    <xf numFmtId="0" fontId="14" fillId="3" borderId="1" xfId="0" applyFont="1" applyFill="1" applyBorder="1" applyAlignment="1">
      <alignment horizontal="center" vertical="center" wrapText="1"/>
    </xf>
    <xf numFmtId="164" fontId="7" fillId="4" borderId="1" xfId="0" applyNumberFormat="1" applyFont="1" applyFill="1" applyBorder="1"/>
    <xf numFmtId="0" fontId="7" fillId="4" borderId="1" xfId="0" applyFont="1" applyFill="1" applyBorder="1"/>
    <xf numFmtId="0" fontId="7" fillId="4" borderId="1" xfId="0" applyFont="1" applyFill="1" applyBorder="1" applyAlignment="1">
      <alignment horizontal="center"/>
    </xf>
    <xf numFmtId="164" fontId="7" fillId="4" borderId="1" xfId="0" applyNumberFormat="1" applyFont="1" applyFill="1" applyBorder="1" applyAlignment="1">
      <alignment horizontal="center"/>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164" fontId="14"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164" fontId="0" fillId="12" borderId="1" xfId="0" applyNumberFormat="1" applyFill="1" applyBorder="1"/>
    <xf numFmtId="164" fontId="0" fillId="0" borderId="0" xfId="0" applyNumberFormat="1"/>
    <xf numFmtId="0" fontId="12" fillId="0" borderId="8" xfId="0" applyFont="1" applyFill="1" applyBorder="1"/>
    <xf numFmtId="0" fontId="12" fillId="0" borderId="12" xfId="0" applyFont="1" applyFill="1" applyBorder="1"/>
    <xf numFmtId="0" fontId="12" fillId="0" borderId="24" xfId="0" applyFont="1" applyFill="1" applyBorder="1"/>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0" xfId="0" applyFont="1" applyBorder="1" applyAlignment="1">
      <alignment horizontal="center" vertical="center" wrapText="1"/>
    </xf>
    <xf numFmtId="164" fontId="7" fillId="3" borderId="1" xfId="0" applyNumberFormat="1" applyFont="1" applyFill="1" applyBorder="1"/>
    <xf numFmtId="3" fontId="7" fillId="4" borderId="1" xfId="0" applyNumberFormat="1" applyFont="1" applyFill="1" applyBorder="1"/>
    <xf numFmtId="3" fontId="7" fillId="4" borderId="1" xfId="0" applyNumberFormat="1" applyFont="1" applyFill="1" applyBorder="1" applyAlignment="1">
      <alignment horizontal="center"/>
    </xf>
    <xf numFmtId="1" fontId="7" fillId="4" borderId="1" xfId="0" applyNumberFormat="1" applyFont="1" applyFill="1" applyBorder="1" applyAlignment="1">
      <alignment horizontal="center"/>
    </xf>
    <xf numFmtId="0" fontId="19" fillId="0" borderId="0" xfId="0" applyFont="1" applyBorder="1" applyAlignment="1">
      <alignment horizontal="center" vertical="center" wrapText="1"/>
    </xf>
    <xf numFmtId="0" fontId="19" fillId="11" borderId="0" xfId="0" applyFont="1" applyFill="1"/>
    <xf numFmtId="0" fontId="19" fillId="0" borderId="0" xfId="0" applyFont="1"/>
    <xf numFmtId="164" fontId="7" fillId="4" borderId="28" xfId="0" applyNumberFormat="1" applyFont="1" applyFill="1" applyBorder="1"/>
    <xf numFmtId="0" fontId="7" fillId="4" borderId="28" xfId="0" applyFont="1" applyFill="1" applyBorder="1"/>
    <xf numFmtId="3" fontId="7" fillId="4" borderId="28" xfId="0" applyNumberFormat="1" applyFont="1" applyFill="1" applyBorder="1"/>
    <xf numFmtId="0" fontId="22" fillId="0" borderId="8" xfId="0" applyFont="1" applyBorder="1" applyAlignment="1">
      <alignment horizontal="center" vertical="center" wrapText="1"/>
    </xf>
    <xf numFmtId="0" fontId="22" fillId="0" borderId="12" xfId="0" applyFont="1" applyBorder="1" applyAlignment="1">
      <alignment horizontal="center" vertical="center" wrapText="1"/>
    </xf>
    <xf numFmtId="164" fontId="7" fillId="4" borderId="1" xfId="0" applyNumberFormat="1" applyFont="1" applyFill="1" applyBorder="1" applyProtection="1">
      <protection locked="0"/>
    </xf>
    <xf numFmtId="164" fontId="7" fillId="4" borderId="1" xfId="0" applyNumberFormat="1" applyFont="1" applyFill="1" applyBorder="1" applyAlignment="1">
      <alignment horizontal="center"/>
    </xf>
    <xf numFmtId="0" fontId="7" fillId="4" borderId="1" xfId="0" applyFont="1" applyFill="1" applyBorder="1" applyAlignment="1">
      <alignment horizontal="center"/>
    </xf>
    <xf numFmtId="0" fontId="19" fillId="0" borderId="0"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2" xfId="0" applyFont="1" applyBorder="1" applyAlignment="1">
      <alignment horizontal="center" vertical="center" wrapText="1"/>
    </xf>
    <xf numFmtId="0" fontId="19" fillId="11" borderId="9" xfId="0" applyFont="1" applyFill="1" applyBorder="1"/>
    <xf numFmtId="0" fontId="19" fillId="11" borderId="11" xfId="0" applyFont="1" applyFill="1" applyBorder="1"/>
    <xf numFmtId="0" fontId="19" fillId="11" borderId="12" xfId="0" applyFont="1" applyFill="1" applyBorder="1"/>
    <xf numFmtId="0" fontId="19" fillId="11" borderId="0" xfId="0" applyFont="1" applyFill="1" applyBorder="1"/>
    <xf numFmtId="0" fontId="19" fillId="11" borderId="13" xfId="0" applyFont="1" applyFill="1" applyBorder="1"/>
    <xf numFmtId="0" fontId="19" fillId="11" borderId="0" xfId="0" applyFont="1" applyFill="1" applyBorder="1" applyAlignment="1">
      <alignment horizontal="center" vertical="center" wrapText="1"/>
    </xf>
    <xf numFmtId="0" fontId="19" fillId="11" borderId="0" xfId="0" applyFont="1" applyFill="1" applyBorder="1" applyAlignment="1">
      <alignment horizontal="center" vertical="center"/>
    </xf>
    <xf numFmtId="0" fontId="24" fillId="11" borderId="12" xfId="0" applyFont="1" applyFill="1" applyBorder="1" applyAlignment="1">
      <alignment horizontal="center" vertical="center" wrapText="1"/>
    </xf>
    <xf numFmtId="0" fontId="24" fillId="11" borderId="0" xfId="0" applyFont="1" applyFill="1" applyBorder="1" applyAlignment="1">
      <alignment horizontal="center" vertical="center" wrapText="1"/>
    </xf>
    <xf numFmtId="0" fontId="19" fillId="11" borderId="0" xfId="0" applyFont="1" applyFill="1" applyBorder="1" applyAlignment="1">
      <alignment horizontal="center" wrapText="1"/>
    </xf>
    <xf numFmtId="0" fontId="7" fillId="0" borderId="11" xfId="0" applyFont="1" applyBorder="1"/>
    <xf numFmtId="0" fontId="7" fillId="0" borderId="13" xfId="0" applyFont="1" applyBorder="1"/>
    <xf numFmtId="164" fontId="7" fillId="4" borderId="7" xfId="0" applyNumberFormat="1" applyFont="1" applyFill="1" applyBorder="1"/>
    <xf numFmtId="0" fontId="7" fillId="4" borderId="7" xfId="0" applyFont="1" applyFill="1" applyBorder="1"/>
    <xf numFmtId="3" fontId="7" fillId="4" borderId="7" xfId="0" applyNumberFormat="1" applyFont="1" applyFill="1" applyBorder="1"/>
    <xf numFmtId="3" fontId="7" fillId="4" borderId="7" xfId="0" applyNumberFormat="1" applyFont="1" applyFill="1" applyBorder="1" applyAlignment="1">
      <alignment horizontal="center"/>
    </xf>
    <xf numFmtId="164" fontId="7" fillId="4" borderId="7" xfId="0" applyNumberFormat="1" applyFont="1" applyFill="1" applyBorder="1" applyAlignment="1">
      <alignment horizontal="center"/>
    </xf>
    <xf numFmtId="0" fontId="7" fillId="4" borderId="7" xfId="0" applyFont="1" applyFill="1" applyBorder="1" applyAlignment="1">
      <alignment horizontal="center"/>
    </xf>
    <xf numFmtId="164" fontId="7" fillId="3" borderId="7" xfId="0" applyNumberFormat="1" applyFont="1" applyFill="1" applyBorder="1"/>
    <xf numFmtId="0" fontId="32" fillId="11" borderId="1" xfId="0" applyFont="1" applyFill="1" applyBorder="1"/>
    <xf numFmtId="0" fontId="33" fillId="4" borderId="0" xfId="0" applyFont="1" applyFill="1" applyBorder="1" applyAlignment="1">
      <alignment horizontal="center" vertical="top" wrapText="1"/>
    </xf>
    <xf numFmtId="0" fontId="33" fillId="4" borderId="12" xfId="0" applyFont="1" applyFill="1" applyBorder="1" applyAlignment="1">
      <alignment horizontal="center" vertical="top" wrapText="1"/>
    </xf>
    <xf numFmtId="0" fontId="33" fillId="4" borderId="13" xfId="0" applyFont="1" applyFill="1" applyBorder="1" applyAlignment="1">
      <alignment horizontal="center" vertical="top" wrapText="1"/>
    </xf>
    <xf numFmtId="0" fontId="33" fillId="4" borderId="24" xfId="0" applyFont="1" applyFill="1" applyBorder="1" applyAlignment="1">
      <alignment horizontal="center" vertical="top" wrapText="1"/>
    </xf>
    <xf numFmtId="0" fontId="33" fillId="4" borderId="25" xfId="0" applyFont="1" applyFill="1" applyBorder="1" applyAlignment="1">
      <alignment horizontal="center" vertical="top" wrapText="1"/>
    </xf>
    <xf numFmtId="0" fontId="33" fillId="4" borderId="20" xfId="0" applyFont="1" applyFill="1" applyBorder="1" applyAlignment="1">
      <alignment horizontal="center" vertical="top" wrapText="1"/>
    </xf>
    <xf numFmtId="0" fontId="33" fillId="4" borderId="0" xfId="0" applyFont="1" applyFill="1" applyBorder="1" applyAlignment="1">
      <alignment vertical="top" wrapText="1"/>
    </xf>
    <xf numFmtId="1" fontId="38" fillId="4" borderId="1" xfId="0" applyNumberFormat="1" applyFont="1" applyFill="1" applyBorder="1"/>
    <xf numFmtId="0" fontId="38" fillId="4" borderId="1" xfId="0" applyFont="1" applyFill="1" applyBorder="1"/>
    <xf numFmtId="49" fontId="38" fillId="4" borderId="1" xfId="0" applyNumberFormat="1" applyFont="1" applyFill="1" applyBorder="1"/>
    <xf numFmtId="0" fontId="31" fillId="6" borderId="12" xfId="0" applyFont="1" applyFill="1" applyBorder="1"/>
    <xf numFmtId="0" fontId="31" fillId="6" borderId="0" xfId="0" applyFont="1" applyFill="1"/>
    <xf numFmtId="0" fontId="8" fillId="0" borderId="0" xfId="0" applyFont="1"/>
    <xf numFmtId="0" fontId="40" fillId="8" borderId="1" xfId="0" applyFont="1" applyFill="1" applyBorder="1" applyAlignment="1">
      <alignment horizontal="center"/>
    </xf>
    <xf numFmtId="0" fontId="41" fillId="8" borderId="7" xfId="0" applyFont="1" applyFill="1" applyBorder="1" applyAlignment="1">
      <alignment horizontal="center"/>
    </xf>
    <xf numFmtId="0" fontId="10" fillId="0" borderId="0" xfId="0" applyFont="1" applyAlignment="1">
      <alignment horizontal="center"/>
    </xf>
    <xf numFmtId="164" fontId="31" fillId="6" borderId="1" xfId="0" applyNumberFormat="1" applyFont="1" applyFill="1" applyBorder="1" applyAlignment="1">
      <alignment horizontal="center" vertical="center"/>
    </xf>
    <xf numFmtId="0" fontId="31" fillId="6" borderId="1" xfId="0" applyFont="1" applyFill="1" applyBorder="1" applyAlignment="1">
      <alignment horizontal="center" vertical="center"/>
    </xf>
    <xf numFmtId="164" fontId="43" fillId="7" borderId="1" xfId="0" applyNumberFormat="1" applyFont="1" applyFill="1" applyBorder="1" applyAlignment="1" applyProtection="1">
      <alignment horizontal="center" vertical="center"/>
      <protection hidden="1"/>
    </xf>
    <xf numFmtId="164" fontId="31" fillId="6" borderId="1" xfId="0" applyNumberFormat="1" applyFont="1" applyFill="1" applyBorder="1" applyAlignment="1">
      <alignment horizontal="center" vertical="center" wrapText="1"/>
    </xf>
    <xf numFmtId="0" fontId="31" fillId="8" borderId="6" xfId="0" applyFont="1" applyFill="1" applyBorder="1" applyAlignment="1">
      <alignment vertical="center" wrapText="1"/>
    </xf>
    <xf numFmtId="0" fontId="37" fillId="3" borderId="6" xfId="0" applyFont="1" applyFill="1" applyBorder="1" applyAlignment="1">
      <alignment wrapText="1"/>
    </xf>
    <xf numFmtId="164" fontId="43" fillId="8" borderId="1" xfId="0" applyNumberFormat="1" applyFont="1" applyFill="1" applyBorder="1" applyAlignment="1">
      <alignment horizontal="center" vertical="center"/>
    </xf>
    <xf numFmtId="164" fontId="10" fillId="4"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0" fontId="10" fillId="4" borderId="1" xfId="0" applyFont="1" applyFill="1" applyBorder="1" applyAlignment="1">
      <alignment horizontal="center" vertical="center" wrapText="1"/>
    </xf>
    <xf numFmtId="164" fontId="8" fillId="4" borderId="1" xfId="0" applyNumberFormat="1" applyFont="1" applyFill="1" applyBorder="1"/>
    <xf numFmtId="0" fontId="8" fillId="4" borderId="1" xfId="0" applyFont="1" applyFill="1" applyBorder="1"/>
    <xf numFmtId="3" fontId="8" fillId="4" borderId="1" xfId="0" applyNumberFormat="1" applyFont="1" applyFill="1" applyBorder="1" applyAlignment="1" applyProtection="1"/>
    <xf numFmtId="3" fontId="8" fillId="4" borderId="1" xfId="0" applyNumberFormat="1" applyFont="1" applyFill="1" applyBorder="1" applyAlignment="1"/>
    <xf numFmtId="0" fontId="37" fillId="0" borderId="0" xfId="0" applyFont="1"/>
    <xf numFmtId="0" fontId="42" fillId="9" borderId="1" xfId="0" applyFont="1" applyFill="1" applyBorder="1" applyAlignment="1">
      <alignment horizontal="center" vertical="center" wrapText="1"/>
    </xf>
    <xf numFmtId="3" fontId="31" fillId="6" borderId="1" xfId="0" applyNumberFormat="1" applyFont="1" applyFill="1" applyBorder="1" applyAlignment="1">
      <alignment horizontal="center" vertical="center"/>
    </xf>
    <xf numFmtId="164" fontId="8" fillId="11" borderId="1" xfId="0" applyNumberFormat="1" applyFont="1" applyFill="1" applyBorder="1" applyAlignment="1">
      <alignment horizontal="center"/>
    </xf>
    <xf numFmtId="164" fontId="37" fillId="12" borderId="1" xfId="0" applyNumberFormat="1" applyFont="1" applyFill="1" applyBorder="1"/>
    <xf numFmtId="0" fontId="36" fillId="4" borderId="0" xfId="123" applyFont="1" applyFill="1" applyBorder="1" applyAlignment="1">
      <alignment horizontal="center" vertical="top" wrapText="1"/>
    </xf>
    <xf numFmtId="0" fontId="36" fillId="4" borderId="25" xfId="123" applyFont="1" applyFill="1" applyBorder="1" applyAlignment="1">
      <alignment horizontal="center" vertical="top" wrapText="1"/>
    </xf>
    <xf numFmtId="0" fontId="27" fillId="11" borderId="8"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1" borderId="11" xfId="0" applyFont="1" applyFill="1" applyBorder="1" applyAlignment="1">
      <alignment horizontal="center" vertical="center" wrapText="1"/>
    </xf>
    <xf numFmtId="0" fontId="27" fillId="11" borderId="12" xfId="0" applyFont="1" applyFill="1" applyBorder="1" applyAlignment="1">
      <alignment horizontal="center" vertical="center" wrapText="1"/>
    </xf>
    <xf numFmtId="0" fontId="27" fillId="11" borderId="0" xfId="0" applyFont="1" applyFill="1" applyBorder="1" applyAlignment="1">
      <alignment horizontal="center" vertical="center" wrapText="1"/>
    </xf>
    <xf numFmtId="0" fontId="27" fillId="11" borderId="13" xfId="0" applyFont="1" applyFill="1" applyBorder="1" applyAlignment="1">
      <alignment horizontal="center" vertical="center" wrapText="1"/>
    </xf>
    <xf numFmtId="0" fontId="19" fillId="11" borderId="0" xfId="0" applyFont="1" applyFill="1" applyBorder="1" applyAlignment="1">
      <alignment horizontal="center" vertical="center"/>
    </xf>
    <xf numFmtId="0" fontId="19" fillId="11" borderId="0" xfId="0" applyFont="1" applyFill="1" applyBorder="1" applyAlignment="1">
      <alignment horizontal="center"/>
    </xf>
    <xf numFmtId="0" fontId="19" fillId="11" borderId="0" xfId="0" applyFont="1" applyFill="1" applyAlignment="1">
      <alignment horizontal="center" vertical="center" wrapText="1"/>
    </xf>
    <xf numFmtId="0" fontId="19" fillId="11" borderId="0" xfId="0" applyFont="1" applyFill="1" applyBorder="1" applyAlignment="1">
      <alignment horizontal="center" vertical="center" wrapText="1"/>
    </xf>
    <xf numFmtId="0" fontId="19" fillId="11" borderId="22" xfId="0" applyFont="1" applyFill="1" applyBorder="1" applyAlignment="1">
      <alignment horizontal="center" vertical="center" wrapText="1"/>
    </xf>
    <xf numFmtId="0" fontId="19" fillId="11" borderId="6" xfId="0" applyFont="1" applyFill="1" applyBorder="1" applyAlignment="1">
      <alignment horizontal="center" vertical="center" wrapText="1"/>
    </xf>
    <xf numFmtId="0" fontId="19" fillId="11" borderId="30"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19" fillId="11" borderId="18" xfId="0" applyFont="1" applyFill="1" applyBorder="1" applyAlignment="1">
      <alignment horizontal="center" vertical="center" wrapText="1"/>
    </xf>
    <xf numFmtId="0" fontId="19" fillId="11" borderId="21" xfId="0" applyFont="1" applyFill="1" applyBorder="1" applyAlignment="1">
      <alignment horizontal="center" vertical="center" wrapText="1"/>
    </xf>
    <xf numFmtId="0" fontId="30" fillId="3" borderId="8"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1" xfId="0" applyFont="1" applyFill="1" applyBorder="1" applyAlignment="1">
      <alignment horizontal="center" vertical="center"/>
    </xf>
    <xf numFmtId="0" fontId="30" fillId="3" borderId="12"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13" xfId="0" applyFont="1" applyFill="1" applyBorder="1" applyAlignment="1">
      <alignment horizontal="center" vertical="center"/>
    </xf>
    <xf numFmtId="0" fontId="19" fillId="11" borderId="13" xfId="0" applyFont="1" applyFill="1" applyBorder="1" applyAlignment="1">
      <alignment horizontal="center"/>
    </xf>
    <xf numFmtId="0" fontId="20" fillId="11" borderId="22" xfId="0" applyFont="1" applyFill="1" applyBorder="1" applyAlignment="1">
      <alignment horizontal="center"/>
    </xf>
    <xf numFmtId="0" fontId="20" fillId="11" borderId="6" xfId="0" applyFont="1" applyFill="1" applyBorder="1" applyAlignment="1">
      <alignment horizontal="center"/>
    </xf>
    <xf numFmtId="0" fontId="20" fillId="11" borderId="30" xfId="0" applyFont="1" applyFill="1" applyBorder="1" applyAlignment="1">
      <alignment horizontal="center"/>
    </xf>
    <xf numFmtId="0" fontId="19" fillId="11" borderId="29"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25" fillId="3" borderId="0"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5" fillId="3" borderId="25" xfId="0" applyFont="1" applyFill="1" applyBorder="1" applyAlignment="1">
      <alignment horizontal="center" vertical="center" wrapText="1"/>
    </xf>
    <xf numFmtId="0" fontId="25" fillId="3" borderId="20" xfId="0" applyFont="1" applyFill="1" applyBorder="1" applyAlignment="1">
      <alignment horizontal="center" vertical="center" wrapText="1"/>
    </xf>
    <xf numFmtId="0" fontId="19" fillId="11" borderId="0" xfId="0" applyFont="1" applyFill="1" applyBorder="1" applyAlignment="1">
      <alignment horizontal="center" wrapText="1"/>
    </xf>
    <xf numFmtId="0" fontId="19" fillId="11" borderId="13" xfId="0" applyFont="1" applyFill="1" applyBorder="1" applyAlignment="1">
      <alignment horizontal="center" wrapText="1"/>
    </xf>
    <xf numFmtId="0" fontId="34" fillId="4" borderId="8" xfId="0" applyFont="1" applyFill="1" applyBorder="1" applyAlignment="1">
      <alignment horizontal="center" vertical="top" wrapText="1"/>
    </xf>
    <xf numFmtId="0" fontId="34" fillId="4" borderId="9" xfId="0" applyFont="1" applyFill="1" applyBorder="1" applyAlignment="1">
      <alignment horizontal="center" vertical="top" wrapText="1"/>
    </xf>
    <xf numFmtId="0" fontId="34" fillId="4" borderId="11" xfId="0" applyFont="1" applyFill="1" applyBorder="1" applyAlignment="1">
      <alignment horizontal="center" vertical="top" wrapText="1"/>
    </xf>
    <xf numFmtId="0" fontId="34" fillId="4" borderId="12" xfId="0" applyFont="1" applyFill="1" applyBorder="1" applyAlignment="1">
      <alignment horizontal="center" vertical="top" wrapText="1"/>
    </xf>
    <xf numFmtId="0" fontId="34" fillId="4" borderId="0" xfId="0" applyFont="1" applyFill="1" applyBorder="1" applyAlignment="1">
      <alignment horizontal="center" vertical="top" wrapText="1"/>
    </xf>
    <xf numFmtId="0" fontId="34" fillId="4" borderId="13" xfId="0" applyFont="1" applyFill="1" applyBorder="1" applyAlignment="1">
      <alignment horizontal="center" vertical="top" wrapText="1"/>
    </xf>
    <xf numFmtId="49" fontId="38" fillId="4" borderId="3" xfId="0" applyNumberFormat="1" applyFont="1" applyFill="1" applyBorder="1" applyAlignment="1">
      <alignment horizontal="left"/>
    </xf>
    <xf numFmtId="49" fontId="38" fillId="4" borderId="5" xfId="0" applyNumberFormat="1" applyFont="1" applyFill="1" applyBorder="1" applyAlignment="1">
      <alignment horizontal="left"/>
    </xf>
    <xf numFmtId="0" fontId="7" fillId="11" borderId="1" xfId="0" applyFont="1" applyFill="1" applyBorder="1" applyAlignment="1">
      <alignment horizontal="center" vertical="center" wrapText="1"/>
    </xf>
    <xf numFmtId="0" fontId="7" fillId="11" borderId="1" xfId="0" applyFont="1" applyFill="1" applyBorder="1" applyAlignment="1">
      <alignment horizontal="center" vertical="center"/>
    </xf>
    <xf numFmtId="0" fontId="11" fillId="3" borderId="3" xfId="0" applyFont="1" applyFill="1" applyBorder="1" applyAlignment="1">
      <alignment horizontal="left" wrapText="1"/>
    </xf>
    <xf numFmtId="0" fontId="11" fillId="3" borderId="5" xfId="0" applyFont="1" applyFill="1" applyBorder="1" applyAlignment="1">
      <alignment horizontal="left" wrapText="1"/>
    </xf>
    <xf numFmtId="0" fontId="10" fillId="13" borderId="3" xfId="0" applyFont="1" applyFill="1" applyBorder="1" applyAlignment="1">
      <alignment horizontal="center"/>
    </xf>
    <xf numFmtId="0" fontId="10" fillId="13" borderId="4" xfId="0" applyFont="1" applyFill="1" applyBorder="1" applyAlignment="1">
      <alignment horizontal="center"/>
    </xf>
    <xf numFmtId="0" fontId="10" fillId="13" borderId="27" xfId="0" applyFont="1" applyFill="1" applyBorder="1" applyAlignment="1">
      <alignment horizontal="center"/>
    </xf>
    <xf numFmtId="165" fontId="10" fillId="4" borderId="3" xfId="0" applyNumberFormat="1" applyFont="1" applyFill="1" applyBorder="1" applyAlignment="1">
      <alignment horizontal="center"/>
    </xf>
    <xf numFmtId="165" fontId="10" fillId="4" borderId="5" xfId="0" applyNumberFormat="1" applyFont="1" applyFill="1" applyBorder="1" applyAlignment="1">
      <alignment horizontal="center"/>
    </xf>
    <xf numFmtId="0" fontId="10" fillId="4" borderId="3" xfId="0" applyFont="1" applyFill="1" applyBorder="1" applyAlignment="1">
      <alignment horizontal="center"/>
    </xf>
    <xf numFmtId="0" fontId="10" fillId="4" borderId="5" xfId="0" applyFont="1" applyFill="1" applyBorder="1" applyAlignment="1">
      <alignment horizontal="center"/>
    </xf>
    <xf numFmtId="0" fontId="6" fillId="3" borderId="3" xfId="0" applyFont="1" applyFill="1" applyBorder="1" applyAlignment="1">
      <alignment horizontal="center" wrapText="1"/>
    </xf>
    <xf numFmtId="0" fontId="6" fillId="3" borderId="5" xfId="0" applyFont="1" applyFill="1" applyBorder="1" applyAlignment="1">
      <alignment horizontal="center" wrapText="1"/>
    </xf>
    <xf numFmtId="0" fontId="10" fillId="3" borderId="10" xfId="0" applyFont="1" applyFill="1" applyBorder="1" applyAlignment="1"/>
    <xf numFmtId="0" fontId="10" fillId="3" borderId="1" xfId="0" applyFont="1" applyFill="1" applyBorder="1" applyAlignment="1"/>
    <xf numFmtId="0" fontId="10" fillId="13" borderId="43" xfId="0" applyFont="1" applyFill="1" applyBorder="1" applyAlignment="1">
      <alignment horizontal="center"/>
    </xf>
    <xf numFmtId="0" fontId="10" fillId="13" borderId="44" xfId="0" applyFont="1" applyFill="1" applyBorder="1" applyAlignment="1">
      <alignment horizontal="center"/>
    </xf>
    <xf numFmtId="0" fontId="10" fillId="13" borderId="45" xfId="0" applyFont="1" applyFill="1" applyBorder="1" applyAlignment="1">
      <alignment horizontal="center"/>
    </xf>
    <xf numFmtId="0" fontId="9" fillId="3" borderId="7" xfId="0" applyFont="1" applyFill="1" applyBorder="1" applyAlignment="1">
      <alignment horizontal="center"/>
    </xf>
    <xf numFmtId="0" fontId="9" fillId="3" borderId="1" xfId="0" applyFont="1" applyFill="1" applyBorder="1" applyAlignment="1">
      <alignment horizontal="center"/>
    </xf>
    <xf numFmtId="0" fontId="10" fillId="3" borderId="1" xfId="0" applyFont="1" applyFill="1" applyBorder="1" applyAlignment="1">
      <alignment horizontal="center"/>
    </xf>
    <xf numFmtId="0" fontId="10" fillId="4" borderId="22" xfId="0" applyFont="1" applyFill="1" applyBorder="1" applyAlignment="1">
      <alignment horizontal="center" vertical="center" wrapText="1"/>
    </xf>
    <xf numFmtId="0" fontId="0" fillId="0" borderId="6" xfId="0" applyBorder="1" applyAlignment="1">
      <alignment vertical="center" wrapText="1"/>
    </xf>
    <xf numFmtId="0" fontId="0" fillId="0" borderId="23" xfId="0" applyBorder="1" applyAlignment="1">
      <alignment vertical="center" wrapText="1"/>
    </xf>
    <xf numFmtId="0" fontId="0" fillId="0" borderId="16" xfId="0" applyBorder="1" applyAlignment="1">
      <alignment vertical="center" wrapText="1"/>
    </xf>
    <xf numFmtId="0" fontId="0" fillId="0" borderId="0" xfId="0" applyAlignment="1">
      <alignment vertical="center" wrapText="1"/>
    </xf>
    <xf numFmtId="0" fontId="0" fillId="0" borderId="13" xfId="0" applyBorder="1" applyAlignment="1">
      <alignment vertical="center" wrapText="1"/>
    </xf>
    <xf numFmtId="0" fontId="0" fillId="0" borderId="18" xfId="0" applyBorder="1" applyAlignment="1">
      <alignment vertical="center" wrapText="1"/>
    </xf>
    <xf numFmtId="0" fontId="0" fillId="0" borderId="21" xfId="0" applyBorder="1" applyAlignment="1">
      <alignment vertical="center" wrapText="1"/>
    </xf>
    <xf numFmtId="0" fontId="0" fillId="0" borderId="19" xfId="0" applyBorder="1" applyAlignment="1">
      <alignment vertical="center" wrapText="1"/>
    </xf>
    <xf numFmtId="0" fontId="11" fillId="3" borderId="3" xfId="0" applyFont="1" applyFill="1" applyBorder="1" applyAlignment="1"/>
    <xf numFmtId="0" fontId="0" fillId="0" borderId="5" xfId="0" applyBorder="1" applyAlignment="1"/>
    <xf numFmtId="0" fontId="39" fillId="4" borderId="1" xfId="0" applyFont="1" applyFill="1" applyBorder="1" applyAlignment="1">
      <alignment horizontal="left"/>
    </xf>
    <xf numFmtId="0" fontId="39" fillId="0" borderId="1" xfId="0" applyFont="1" applyBorder="1" applyAlignment="1">
      <alignment horizontal="left"/>
    </xf>
    <xf numFmtId="0" fontId="38" fillId="4" borderId="1" xfId="0" applyFont="1" applyFill="1" applyBorder="1" applyAlignment="1">
      <alignment horizontal="left"/>
    </xf>
    <xf numFmtId="0" fontId="38" fillId="4" borderId="3" xfId="0" applyFont="1" applyFill="1" applyBorder="1" applyAlignment="1">
      <alignment horizontal="left"/>
    </xf>
    <xf numFmtId="0" fontId="38" fillId="4" borderId="5" xfId="0" applyFont="1" applyFill="1" applyBorder="1" applyAlignment="1">
      <alignment horizontal="left"/>
    </xf>
    <xf numFmtId="0" fontId="8" fillId="4" borderId="3" xfId="0" applyFont="1" applyFill="1" applyBorder="1" applyAlignment="1"/>
    <xf numFmtId="0" fontId="37" fillId="4" borderId="4" xfId="0" applyFont="1" applyFill="1" applyBorder="1" applyAlignment="1"/>
    <xf numFmtId="0" fontId="37" fillId="4" borderId="5" xfId="0" applyFont="1" applyFill="1" applyBorder="1" applyAlignment="1"/>
    <xf numFmtId="0" fontId="40" fillId="9" borderId="12" xfId="0" applyFont="1" applyFill="1" applyBorder="1" applyAlignment="1">
      <alignment horizontal="center" vertical="center" wrapText="1"/>
    </xf>
    <xf numFmtId="0" fontId="37" fillId="0" borderId="0" xfId="0" applyFont="1" applyAlignment="1">
      <alignment vertical="center" wrapText="1"/>
    </xf>
    <xf numFmtId="0" fontId="37" fillId="0" borderId="13" xfId="0" applyFont="1" applyBorder="1" applyAlignment="1">
      <alignment vertical="center" wrapText="1"/>
    </xf>
    <xf numFmtId="0" fontId="37" fillId="0" borderId="12" xfId="0" applyFont="1" applyBorder="1" applyAlignment="1">
      <alignment vertical="center" wrapText="1"/>
    </xf>
    <xf numFmtId="0" fontId="37" fillId="0" borderId="24" xfId="0" applyFont="1" applyBorder="1" applyAlignment="1">
      <alignment vertical="center" wrapText="1"/>
    </xf>
    <xf numFmtId="0" fontId="37" fillId="0" borderId="25" xfId="0" applyFont="1" applyBorder="1" applyAlignment="1">
      <alignment vertical="center" wrapText="1"/>
    </xf>
    <xf numFmtId="0" fontId="37" fillId="0" borderId="20" xfId="0" applyFont="1" applyBorder="1" applyAlignment="1">
      <alignment vertical="center" wrapText="1"/>
    </xf>
    <xf numFmtId="0" fontId="31" fillId="9" borderId="1" xfId="0" applyFont="1" applyFill="1" applyBorder="1" applyAlignment="1">
      <alignment vertical="center" wrapText="1"/>
    </xf>
    <xf numFmtId="0" fontId="8" fillId="5" borderId="1" xfId="0" applyFont="1" applyFill="1" applyBorder="1" applyAlignment="1">
      <alignment vertical="center" wrapText="1"/>
    </xf>
    <xf numFmtId="0" fontId="37" fillId="0" borderId="1" xfId="0" applyFont="1" applyBorder="1" applyAlignment="1">
      <alignment wrapText="1"/>
    </xf>
    <xf numFmtId="0" fontId="40" fillId="9" borderId="22" xfId="0" applyFont="1" applyFill="1" applyBorder="1" applyAlignment="1">
      <alignment horizontal="center" vertical="center" wrapText="1"/>
    </xf>
    <xf numFmtId="0" fontId="2" fillId="0" borderId="6" xfId="0" applyFont="1" applyBorder="1" applyAlignment="1">
      <alignment horizontal="center" wrapText="1"/>
    </xf>
    <xf numFmtId="0" fontId="2" fillId="0" borderId="30" xfId="0" applyFont="1" applyBorder="1" applyAlignment="1">
      <alignment horizontal="center" wrapText="1"/>
    </xf>
    <xf numFmtId="0" fontId="2" fillId="0" borderId="16" xfId="0" applyFont="1" applyBorder="1" applyAlignment="1">
      <alignment horizontal="center" wrapText="1"/>
    </xf>
    <xf numFmtId="0" fontId="2" fillId="0" borderId="0" xfId="0" applyFont="1" applyBorder="1" applyAlignment="1">
      <alignment horizontal="center" wrapText="1"/>
    </xf>
    <xf numFmtId="0" fontId="2" fillId="0" borderId="2" xfId="0" applyFont="1" applyBorder="1" applyAlignment="1">
      <alignment horizontal="center" wrapText="1"/>
    </xf>
    <xf numFmtId="0" fontId="2" fillId="0" borderId="18" xfId="0" applyFont="1" applyBorder="1" applyAlignment="1">
      <alignment horizontal="center" wrapText="1"/>
    </xf>
    <xf numFmtId="0" fontId="2" fillId="0" borderId="21" xfId="0" applyFont="1" applyBorder="1" applyAlignment="1">
      <alignment horizontal="center" wrapText="1"/>
    </xf>
    <xf numFmtId="0" fontId="2" fillId="0" borderId="29" xfId="0" applyFont="1" applyBorder="1" applyAlignment="1">
      <alignment horizontal="center" wrapText="1"/>
    </xf>
    <xf numFmtId="0" fontId="40" fillId="6" borderId="8" xfId="0" applyFont="1" applyFill="1" applyBorder="1" applyAlignment="1">
      <alignment horizontal="center" vertical="center" wrapText="1"/>
    </xf>
    <xf numFmtId="0" fontId="37" fillId="0" borderId="9" xfId="0" applyFont="1" applyBorder="1" applyAlignment="1">
      <alignment horizontal="center" vertical="center" wrapText="1"/>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0" xfId="0" applyFont="1" applyAlignment="1">
      <alignment horizontal="center" vertical="center" wrapText="1"/>
    </xf>
    <xf numFmtId="0" fontId="37" fillId="0" borderId="13" xfId="0" applyFont="1" applyBorder="1" applyAlignment="1">
      <alignment horizontal="center" vertical="center" wrapText="1"/>
    </xf>
    <xf numFmtId="0" fontId="37" fillId="0" borderId="24" xfId="0" applyFont="1" applyBorder="1" applyAlignment="1">
      <alignment horizontal="center" vertical="center" wrapText="1"/>
    </xf>
    <xf numFmtId="0" fontId="37" fillId="0" borderId="25" xfId="0" applyFont="1" applyBorder="1" applyAlignment="1">
      <alignment horizontal="center" vertical="center" wrapText="1"/>
    </xf>
    <xf numFmtId="0" fontId="37" fillId="0" borderId="20" xfId="0" applyFont="1" applyBorder="1" applyAlignment="1">
      <alignment horizontal="center" vertical="center" wrapText="1"/>
    </xf>
    <xf numFmtId="0" fontId="42" fillId="10" borderId="22"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40" fillId="8" borderId="18" xfId="0" applyFont="1" applyFill="1" applyBorder="1" applyAlignment="1">
      <alignment horizontal="center" wrapText="1"/>
    </xf>
    <xf numFmtId="0" fontId="40" fillId="8" borderId="21" xfId="0" applyFont="1" applyFill="1" applyBorder="1" applyAlignment="1">
      <alignment horizontal="center" wrapText="1"/>
    </xf>
    <xf numFmtId="0" fontId="40" fillId="8" borderId="29" xfId="0" applyFont="1" applyFill="1" applyBorder="1" applyAlignment="1">
      <alignment horizontal="center" wrapText="1"/>
    </xf>
    <xf numFmtId="164" fontId="40" fillId="8" borderId="1" xfId="0" applyNumberFormat="1" applyFont="1" applyFill="1" applyBorder="1" applyAlignment="1">
      <alignment horizontal="center" vertical="center" wrapText="1"/>
    </xf>
    <xf numFmtId="0" fontId="10"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10" fillId="4" borderId="1" xfId="0" applyFont="1" applyFill="1" applyBorder="1" applyAlignment="1">
      <alignment horizontal="center" vertical="center"/>
    </xf>
    <xf numFmtId="164" fontId="8" fillId="4" borderId="1" xfId="0" applyNumberFormat="1" applyFont="1" applyFill="1" applyBorder="1" applyAlignment="1">
      <alignment horizontal="center"/>
    </xf>
    <xf numFmtId="0" fontId="8" fillId="4" borderId="1" xfId="0" applyFont="1" applyFill="1" applyBorder="1" applyAlignment="1">
      <alignment horizontal="center"/>
    </xf>
    <xf numFmtId="0" fontId="2" fillId="3" borderId="22"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10" fillId="3" borderId="28"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10" fillId="4" borderId="3" xfId="0" applyFont="1" applyFill="1" applyBorder="1" applyAlignment="1">
      <alignment horizontal="center" wrapText="1"/>
    </xf>
    <xf numFmtId="0" fontId="2" fillId="0" borderId="4" xfId="0" applyFont="1" applyBorder="1" applyAlignment="1">
      <alignment horizontal="center" wrapText="1"/>
    </xf>
    <xf numFmtId="0" fontId="2" fillId="0" borderId="5" xfId="0" applyFont="1" applyBorder="1" applyAlignment="1">
      <alignment horizontal="center" wrapText="1"/>
    </xf>
    <xf numFmtId="164" fontId="37" fillId="4" borderId="1" xfId="0" applyNumberFormat="1" applyFont="1" applyFill="1" applyBorder="1" applyAlignment="1">
      <alignment horizontal="center"/>
    </xf>
    <xf numFmtId="0" fontId="10" fillId="3" borderId="22"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8" fillId="3" borderId="3" xfId="0" applyFont="1" applyFill="1" applyBorder="1" applyAlignment="1">
      <alignment horizontal="center"/>
    </xf>
    <xf numFmtId="0" fontId="8" fillId="3" borderId="4" xfId="0" applyFont="1" applyFill="1" applyBorder="1" applyAlignment="1">
      <alignment horizontal="center"/>
    </xf>
    <xf numFmtId="0" fontId="8" fillId="3" borderId="5" xfId="0" applyFont="1" applyFill="1" applyBorder="1" applyAlignment="1">
      <alignment horizontal="center"/>
    </xf>
    <xf numFmtId="0" fontId="40" fillId="8" borderId="3" xfId="0" applyFont="1" applyFill="1" applyBorder="1" applyAlignment="1">
      <alignment horizontal="center" vertical="center" wrapText="1"/>
    </xf>
    <xf numFmtId="0" fontId="40" fillId="8" borderId="4"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40" fillId="6" borderId="9" xfId="0" applyFont="1" applyFill="1" applyBorder="1" applyAlignment="1">
      <alignment horizontal="center" vertical="center" wrapText="1"/>
    </xf>
    <xf numFmtId="0" fontId="40" fillId="6" borderId="11" xfId="0" applyFont="1" applyFill="1" applyBorder="1" applyAlignment="1">
      <alignment horizontal="center" vertical="center" wrapText="1"/>
    </xf>
    <xf numFmtId="0" fontId="40" fillId="6" borderId="12" xfId="0" applyFont="1" applyFill="1" applyBorder="1" applyAlignment="1">
      <alignment horizontal="center" vertical="center" wrapText="1"/>
    </xf>
    <xf numFmtId="0" fontId="40" fillId="6" borderId="0" xfId="0" applyFont="1" applyFill="1" applyBorder="1" applyAlignment="1">
      <alignment horizontal="center" vertical="center" wrapText="1"/>
    </xf>
    <xf numFmtId="0" fontId="40" fillId="6" borderId="13" xfId="0" applyFont="1" applyFill="1" applyBorder="1" applyAlignment="1">
      <alignment horizontal="center" vertical="center" wrapText="1"/>
    </xf>
    <xf numFmtId="0" fontId="40" fillId="6" borderId="24" xfId="0" applyFont="1" applyFill="1" applyBorder="1" applyAlignment="1">
      <alignment horizontal="center" vertical="center" wrapText="1"/>
    </xf>
    <xf numFmtId="0" fontId="40" fillId="6" borderId="25" xfId="0" applyFont="1" applyFill="1" applyBorder="1" applyAlignment="1">
      <alignment horizontal="center" vertical="center" wrapText="1"/>
    </xf>
    <xf numFmtId="0" fontId="40" fillId="6" borderId="20" xfId="0" applyFont="1" applyFill="1" applyBorder="1" applyAlignment="1">
      <alignment horizontal="center" vertical="center" wrapText="1"/>
    </xf>
    <xf numFmtId="0" fontId="40" fillId="9" borderId="8"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40" fillId="9" borderId="11" xfId="0" applyFont="1" applyFill="1" applyBorder="1" applyAlignment="1">
      <alignment horizontal="center" vertical="center" wrapText="1"/>
    </xf>
    <xf numFmtId="0" fontId="40" fillId="9" borderId="0" xfId="0" applyFont="1" applyFill="1" applyBorder="1" applyAlignment="1">
      <alignment horizontal="center" vertical="center" wrapText="1"/>
    </xf>
    <xf numFmtId="0" fontId="40" fillId="9" borderId="13" xfId="0" applyFont="1" applyFill="1" applyBorder="1" applyAlignment="1">
      <alignment horizontal="center" vertical="center" wrapText="1"/>
    </xf>
    <xf numFmtId="0" fontId="40" fillId="9" borderId="24" xfId="0" applyFont="1" applyFill="1" applyBorder="1" applyAlignment="1">
      <alignment horizontal="center" vertical="center" wrapText="1"/>
    </xf>
    <xf numFmtId="0" fontId="40" fillId="9" borderId="25" xfId="0" applyFont="1" applyFill="1" applyBorder="1" applyAlignment="1">
      <alignment horizontal="center" vertical="center" wrapText="1"/>
    </xf>
    <xf numFmtId="0" fontId="40" fillId="9" borderId="20" xfId="0" applyFont="1" applyFill="1" applyBorder="1" applyAlignment="1">
      <alignment horizontal="center" vertical="center" wrapText="1"/>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8" fillId="5" borderId="22" xfId="0" applyFont="1" applyFill="1" applyBorder="1" applyAlignment="1">
      <alignment horizontal="center" wrapText="1"/>
    </xf>
    <xf numFmtId="0" fontId="8" fillId="5" borderId="6" xfId="0" applyFont="1" applyFill="1" applyBorder="1" applyAlignment="1">
      <alignment horizontal="center" wrapText="1"/>
    </xf>
    <xf numFmtId="0" fontId="8" fillId="5" borderId="30" xfId="0" applyFont="1" applyFill="1" applyBorder="1" applyAlignment="1">
      <alignment horizontal="center" wrapText="1"/>
    </xf>
    <xf numFmtId="0" fontId="8" fillId="5" borderId="18" xfId="0" applyFont="1" applyFill="1" applyBorder="1" applyAlignment="1">
      <alignment horizontal="center" wrapText="1"/>
    </xf>
    <xf numFmtId="0" fontId="8" fillId="5" borderId="21" xfId="0" applyFont="1" applyFill="1" applyBorder="1" applyAlignment="1">
      <alignment horizontal="center" wrapText="1"/>
    </xf>
    <xf numFmtId="0" fontId="8" fillId="5" borderId="29" xfId="0" applyFont="1" applyFill="1" applyBorder="1" applyAlignment="1">
      <alignment horizontal="center" wrapText="1"/>
    </xf>
    <xf numFmtId="0" fontId="8" fillId="5" borderId="1" xfId="0" applyFont="1" applyFill="1" applyBorder="1" applyAlignment="1">
      <alignment horizontal="center" wrapText="1"/>
    </xf>
    <xf numFmtId="0" fontId="31" fillId="9" borderId="3" xfId="0" applyFont="1" applyFill="1" applyBorder="1" applyAlignment="1">
      <alignment horizontal="center" vertical="center" wrapText="1"/>
    </xf>
    <xf numFmtId="0" fontId="31" fillId="9" borderId="4" xfId="0" applyFont="1" applyFill="1" applyBorder="1" applyAlignment="1">
      <alignment horizontal="center" vertical="center" wrapText="1"/>
    </xf>
    <xf numFmtId="0" fontId="31" fillId="9" borderId="5" xfId="0" applyFont="1" applyFill="1" applyBorder="1" applyAlignment="1">
      <alignment horizontal="center" vertical="center" wrapText="1"/>
    </xf>
    <xf numFmtId="0" fontId="7" fillId="4" borderId="3" xfId="0" applyFont="1" applyFill="1" applyBorder="1" applyAlignment="1"/>
    <xf numFmtId="0" fontId="19" fillId="4" borderId="4" xfId="0" applyFont="1" applyFill="1" applyBorder="1" applyAlignment="1"/>
    <xf numFmtId="0" fontId="19" fillId="4" borderId="5" xfId="0" applyFont="1" applyFill="1" applyBorder="1" applyAlignment="1"/>
    <xf numFmtId="0" fontId="21" fillId="0" borderId="10" xfId="0" applyFont="1" applyBorder="1" applyAlignment="1">
      <alignment horizontal="center" wrapText="1"/>
    </xf>
    <xf numFmtId="0" fontId="21" fillId="0" borderId="41" xfId="0" applyFont="1" applyBorder="1" applyAlignment="1">
      <alignment horizontal="center" wrapText="1"/>
    </xf>
    <xf numFmtId="0" fontId="7" fillId="4" borderId="3" xfId="0" applyFont="1" applyFill="1" applyBorder="1" applyAlignment="1" applyProtection="1">
      <protection hidden="1"/>
    </xf>
    <xf numFmtId="0" fontId="19" fillId="4" borderId="4" xfId="0" applyFont="1" applyFill="1" applyBorder="1" applyAlignment="1" applyProtection="1">
      <protection hidden="1"/>
    </xf>
    <xf numFmtId="0" fontId="19" fillId="4" borderId="5" xfId="0" applyFont="1" applyFill="1" applyBorder="1" applyAlignment="1" applyProtection="1">
      <protection hidden="1"/>
    </xf>
    <xf numFmtId="0" fontId="16" fillId="0" borderId="9" xfId="0" applyFont="1" applyFill="1" applyBorder="1" applyAlignment="1">
      <alignment horizontal="center"/>
    </xf>
    <xf numFmtId="0" fontId="16" fillId="0" borderId="11" xfId="0" applyFont="1" applyFill="1" applyBorder="1" applyAlignment="1">
      <alignment horizontal="center"/>
    </xf>
    <xf numFmtId="0" fontId="21" fillId="3" borderId="16"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21" fillId="3" borderId="21" xfId="0" applyFont="1" applyFill="1" applyBorder="1" applyAlignment="1">
      <alignment horizontal="center" vertical="center" wrapText="1"/>
    </xf>
    <xf numFmtId="0" fontId="21" fillId="0" borderId="39" xfId="0" applyFont="1" applyBorder="1" applyAlignment="1">
      <alignment horizontal="center" wrapText="1"/>
    </xf>
    <xf numFmtId="0" fontId="21" fillId="0" borderId="40" xfId="0" applyFont="1" applyBorder="1" applyAlignment="1">
      <alignment horizontal="center" wrapText="1"/>
    </xf>
    <xf numFmtId="0" fontId="7" fillId="4" borderId="22" xfId="0" applyFont="1" applyFill="1" applyBorder="1" applyAlignment="1" applyProtection="1">
      <protection hidden="1"/>
    </xf>
    <xf numFmtId="0" fontId="19" fillId="4" borderId="6" xfId="0" applyFont="1" applyFill="1" applyBorder="1" applyAlignment="1" applyProtection="1">
      <protection hidden="1"/>
    </xf>
    <xf numFmtId="0" fontId="19" fillId="4" borderId="30" xfId="0" applyFont="1" applyFill="1" applyBorder="1" applyAlignment="1" applyProtection="1">
      <protection hidden="1"/>
    </xf>
    <xf numFmtId="0" fontId="17" fillId="0" borderId="9" xfId="0" applyFont="1" applyBorder="1" applyAlignment="1">
      <alignment horizontal="center" vertical="center" wrapText="1"/>
    </xf>
    <xf numFmtId="0" fontId="17" fillId="0" borderId="37" xfId="0" applyFont="1" applyBorder="1" applyAlignment="1">
      <alignment horizontal="center" vertical="center" wrapText="1"/>
    </xf>
    <xf numFmtId="0" fontId="22" fillId="0" borderId="0" xfId="0" applyFont="1" applyAlignment="1">
      <alignment horizontal="center" vertical="center" wrapText="1"/>
    </xf>
    <xf numFmtId="0" fontId="22" fillId="0" borderId="38"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3"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11" xfId="0" applyFont="1" applyBorder="1" applyAlignment="1">
      <alignment horizontal="center" vertical="center" wrapText="1"/>
    </xf>
    <xf numFmtId="0" fontId="7" fillId="0" borderId="17" xfId="0" applyFont="1" applyBorder="1" applyAlignment="1">
      <alignment horizontal="center"/>
    </xf>
    <xf numFmtId="0" fontId="7" fillId="0" borderId="42" xfId="0" applyFont="1" applyBorder="1" applyAlignment="1">
      <alignment horizontal="center"/>
    </xf>
    <xf numFmtId="0" fontId="20" fillId="0" borderId="9" xfId="0" applyFont="1" applyBorder="1" applyAlignment="1">
      <alignment horizontal="center" vertical="center" wrapText="1"/>
    </xf>
    <xf numFmtId="0" fontId="20" fillId="0" borderId="11" xfId="0" applyFont="1" applyBorder="1" applyAlignment="1">
      <alignment horizontal="center" vertical="center" wrapText="1"/>
    </xf>
    <xf numFmtId="0" fontId="12" fillId="11" borderId="22" xfId="0" applyFont="1" applyFill="1" applyBorder="1" applyAlignment="1">
      <alignment horizontal="center" vertical="center"/>
    </xf>
    <xf numFmtId="0" fontId="12" fillId="11" borderId="6" xfId="0" applyFont="1" applyFill="1" applyBorder="1" applyAlignment="1">
      <alignment horizontal="center" vertical="center"/>
    </xf>
    <xf numFmtId="0" fontId="12" fillId="11" borderId="30" xfId="0" applyFont="1" applyFill="1" applyBorder="1" applyAlignment="1">
      <alignment horizontal="center" vertical="center"/>
    </xf>
    <xf numFmtId="0" fontId="12" fillId="11" borderId="16" xfId="0" applyFont="1" applyFill="1" applyBorder="1" applyAlignment="1">
      <alignment horizontal="center" vertical="center"/>
    </xf>
    <xf numFmtId="0" fontId="12" fillId="11" borderId="0" xfId="0" applyFont="1" applyFill="1" applyBorder="1" applyAlignment="1">
      <alignment horizontal="center" vertical="center"/>
    </xf>
    <xf numFmtId="0" fontId="12" fillId="11" borderId="2" xfId="0" applyFont="1" applyFill="1" applyBorder="1" applyAlignment="1">
      <alignment horizontal="center" vertical="center"/>
    </xf>
    <xf numFmtId="0" fontId="12" fillId="11" borderId="18" xfId="0" applyFont="1" applyFill="1" applyBorder="1" applyAlignment="1">
      <alignment horizontal="center" vertical="center"/>
    </xf>
    <xf numFmtId="0" fontId="12" fillId="11" borderId="21" xfId="0" applyFont="1" applyFill="1" applyBorder="1" applyAlignment="1">
      <alignment horizontal="center" vertical="center"/>
    </xf>
    <xf numFmtId="0" fontId="12" fillId="11" borderId="29" xfId="0" applyFont="1" applyFill="1" applyBorder="1" applyAlignment="1">
      <alignment horizontal="center" vertical="center"/>
    </xf>
    <xf numFmtId="0" fontId="22" fillId="0" borderId="0"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0" xfId="0" applyFont="1" applyFill="1" applyBorder="1" applyAlignment="1">
      <alignment horizontal="center" wrapText="1"/>
    </xf>
    <xf numFmtId="0" fontId="22" fillId="0" borderId="13" xfId="0" applyFont="1" applyFill="1" applyBorder="1" applyAlignment="1">
      <alignment horizontal="center" wrapText="1"/>
    </xf>
    <xf numFmtId="0" fontId="12" fillId="0" borderId="0"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12" fillId="11" borderId="8" xfId="0" applyFont="1" applyFill="1" applyBorder="1" applyAlignment="1">
      <alignment horizontal="center" vertical="center" wrapText="1"/>
    </xf>
    <xf numFmtId="0" fontId="12" fillId="11" borderId="11"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3" xfId="0" applyFont="1" applyFill="1" applyBorder="1" applyAlignment="1">
      <alignment horizontal="center" vertical="center" wrapText="1"/>
    </xf>
    <xf numFmtId="0" fontId="12" fillId="11" borderId="24"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4" xfId="0" applyFont="1" applyFill="1" applyBorder="1" applyAlignment="1">
      <alignment horizontal="center" vertical="center"/>
    </xf>
    <xf numFmtId="0" fontId="21" fillId="0" borderId="31" xfId="0" applyFont="1" applyBorder="1" applyAlignment="1">
      <alignment horizontal="center" wrapText="1"/>
    </xf>
    <xf numFmtId="0" fontId="21" fillId="0" borderId="35" xfId="0" applyFont="1" applyBorder="1" applyAlignment="1">
      <alignment horizontal="center" wrapText="1"/>
    </xf>
    <xf numFmtId="0" fontId="21" fillId="0" borderId="33" xfId="0" applyFont="1" applyBorder="1" applyAlignment="1">
      <alignment horizontal="center" wrapText="1"/>
    </xf>
    <xf numFmtId="0" fontId="21" fillId="0" borderId="36" xfId="0" applyFont="1" applyBorder="1" applyAlignment="1">
      <alignment horizontal="center" wrapText="1"/>
    </xf>
    <xf numFmtId="0" fontId="21" fillId="0" borderId="26" xfId="0" applyFont="1" applyBorder="1" applyAlignment="1">
      <alignment horizontal="center" wrapText="1"/>
    </xf>
    <xf numFmtId="0" fontId="21" fillId="0" borderId="7" xfId="0" applyFont="1" applyBorder="1" applyAlignment="1">
      <alignment horizontal="center" wrapText="1"/>
    </xf>
    <xf numFmtId="0" fontId="6" fillId="0" borderId="26" xfId="0" applyFont="1" applyBorder="1" applyAlignment="1">
      <alignment horizontal="center"/>
    </xf>
    <xf numFmtId="0" fontId="6" fillId="0" borderId="7" xfId="0" applyFont="1" applyBorder="1" applyAlignment="1">
      <alignment horizontal="center"/>
    </xf>
    <xf numFmtId="0" fontId="19" fillId="0" borderId="25" xfId="0" applyFont="1" applyBorder="1" applyAlignment="1">
      <alignment horizontal="center" vertical="center" wrapText="1"/>
    </xf>
    <xf numFmtId="0" fontId="19" fillId="0" borderId="20" xfId="0" applyFont="1" applyBorder="1" applyAlignment="1">
      <alignment horizontal="center" vertical="center" wrapText="1"/>
    </xf>
    <xf numFmtId="0" fontId="21" fillId="0" borderId="2" xfId="0" applyFont="1" applyBorder="1" applyAlignment="1">
      <alignment horizontal="center" wrapText="1"/>
    </xf>
    <xf numFmtId="0" fontId="21" fillId="0" borderId="29" xfId="0" applyFont="1" applyBorder="1" applyAlignment="1">
      <alignment horizontal="center" wrapText="1"/>
    </xf>
    <xf numFmtId="0" fontId="21" fillId="3" borderId="22"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3" borderId="30" xfId="0" applyFont="1" applyFill="1" applyBorder="1" applyAlignment="1">
      <alignment horizontal="center" vertical="center" wrapText="1"/>
    </xf>
    <xf numFmtId="0" fontId="21" fillId="3" borderId="29" xfId="0" applyFont="1" applyFill="1" applyBorder="1" applyAlignment="1">
      <alignment horizontal="center"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32" xfId="0" applyFont="1" applyBorder="1" applyAlignment="1">
      <alignment horizontal="center" wrapText="1"/>
    </xf>
    <xf numFmtId="0" fontId="21" fillId="0" borderId="34" xfId="0" applyFont="1" applyBorder="1" applyAlignment="1">
      <alignment horizontal="center" wrapText="1"/>
    </xf>
    <xf numFmtId="0" fontId="17" fillId="0" borderId="8" xfId="0" applyFont="1" applyBorder="1" applyAlignment="1">
      <alignment horizontal="center" vertical="center" wrapText="1"/>
    </xf>
    <xf numFmtId="0" fontId="17" fillId="0" borderId="11" xfId="0" applyFont="1" applyBorder="1" applyAlignment="1">
      <alignment horizontal="center" vertical="center" wrapText="1"/>
    </xf>
    <xf numFmtId="0" fontId="31" fillId="0" borderId="12"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8" fillId="0" borderId="0" xfId="0" applyFont="1" applyBorder="1" applyAlignment="1">
      <alignment horizontal="center" vertical="center" wrapText="1"/>
    </xf>
    <xf numFmtId="0" fontId="8"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20" xfId="0" applyFont="1" applyBorder="1" applyAlignment="1">
      <alignment horizontal="center" vertical="center" wrapText="1"/>
    </xf>
    <xf numFmtId="0" fontId="16" fillId="0" borderId="8" xfId="0" applyFont="1" applyFill="1" applyBorder="1" applyAlignment="1">
      <alignment horizontal="center"/>
    </xf>
    <xf numFmtId="0" fontId="13" fillId="6" borderId="12"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9" borderId="12" xfId="0" applyFont="1" applyFill="1" applyBorder="1" applyAlignment="1">
      <alignment horizontal="center" vertical="center" wrapText="1"/>
    </xf>
    <xf numFmtId="0" fontId="13" fillId="9" borderId="0" xfId="0" applyFont="1" applyFill="1" applyBorder="1" applyAlignment="1">
      <alignment horizontal="center" vertical="center" wrapText="1"/>
    </xf>
    <xf numFmtId="0" fontId="19" fillId="0" borderId="12" xfId="0" applyFont="1" applyBorder="1" applyAlignment="1">
      <alignment horizontal="center" vertical="center" wrapText="1"/>
    </xf>
    <xf numFmtId="0" fontId="19" fillId="0" borderId="24" xfId="0" applyFont="1" applyBorder="1" applyAlignment="1">
      <alignment horizontal="center" vertical="center" wrapText="1"/>
    </xf>
    <xf numFmtId="0" fontId="20" fillId="0" borderId="8" xfId="0" applyFont="1" applyBorder="1" applyAlignment="1">
      <alignment horizontal="center" vertical="center" wrapText="1"/>
    </xf>
    <xf numFmtId="0" fontId="0" fillId="4" borderId="4" xfId="0" applyFill="1" applyBorder="1" applyAlignment="1"/>
    <xf numFmtId="0" fontId="0" fillId="4" borderId="5" xfId="0" applyFill="1" applyBorder="1" applyAlignment="1"/>
    <xf numFmtId="0" fontId="18" fillId="6" borderId="0" xfId="0" applyFont="1" applyFill="1" applyBorder="1" applyAlignment="1">
      <alignment horizontal="center" vertical="center"/>
    </xf>
    <xf numFmtId="0" fontId="18" fillId="6" borderId="21" xfId="0" applyFont="1" applyFill="1" applyBorder="1" applyAlignment="1">
      <alignment horizontal="center" vertical="center"/>
    </xf>
    <xf numFmtId="0" fontId="14"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0" fillId="3" borderId="5" xfId="0" applyFill="1" applyBorder="1" applyAlignment="1">
      <alignment horizontal="center" vertical="center" wrapText="1"/>
    </xf>
    <xf numFmtId="0" fontId="4" fillId="4" borderId="1" xfId="123" applyFill="1" applyBorder="1" applyAlignment="1">
      <alignment horizontal="center" vertical="center" wrapText="1"/>
    </xf>
    <xf numFmtId="0" fontId="0" fillId="4" borderId="1" xfId="0" applyFill="1" applyBorder="1" applyAlignment="1">
      <alignment horizontal="center" vertical="center" wrapText="1"/>
    </xf>
    <xf numFmtId="0" fontId="0" fillId="12" borderId="1" xfId="0" applyFill="1" applyBorder="1" applyAlignment="1">
      <alignment horizontal="right"/>
    </xf>
    <xf numFmtId="0" fontId="15" fillId="9" borderId="22" xfId="0" applyFont="1" applyFill="1" applyBorder="1" applyAlignment="1">
      <alignment horizontal="center" vertical="center" wrapText="1"/>
    </xf>
    <xf numFmtId="0" fontId="15" fillId="9" borderId="6"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16" xfId="0" applyFont="1" applyFill="1" applyBorder="1" applyAlignment="1">
      <alignment horizontal="center" vertical="center" wrapText="1"/>
    </xf>
    <xf numFmtId="0" fontId="15" fillId="9" borderId="0"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9" borderId="18" xfId="0" applyFont="1" applyFill="1" applyBorder="1" applyAlignment="1">
      <alignment horizontal="center" vertical="center" wrapText="1"/>
    </xf>
    <xf numFmtId="0" fontId="15" fillId="9" borderId="21" xfId="0" applyFont="1" applyFill="1" applyBorder="1" applyAlignment="1">
      <alignment horizontal="center" vertical="center" wrapText="1"/>
    </xf>
    <xf numFmtId="0" fontId="15" fillId="9" borderId="29"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30"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13" fillId="6" borderId="21"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32" fillId="11" borderId="3" xfId="0" applyFont="1" applyFill="1" applyBorder="1" applyAlignment="1">
      <alignment horizontal="center"/>
    </xf>
    <xf numFmtId="0" fontId="32" fillId="11" borderId="4" xfId="0" applyFont="1" applyFill="1" applyBorder="1" applyAlignment="1">
      <alignment horizontal="center"/>
    </xf>
    <xf numFmtId="0" fontId="32" fillId="11" borderId="5" xfId="0" applyFont="1" applyFill="1" applyBorder="1" applyAlignment="1">
      <alignment horizontal="center"/>
    </xf>
    <xf numFmtId="0" fontId="0" fillId="11" borderId="3" xfId="0" applyFill="1" applyBorder="1" applyAlignment="1">
      <alignment horizontal="left" wrapText="1"/>
    </xf>
    <xf numFmtId="0" fontId="0" fillId="11" borderId="4" xfId="0" applyFill="1" applyBorder="1" applyAlignment="1">
      <alignment horizontal="left" wrapText="1"/>
    </xf>
    <xf numFmtId="0" fontId="0" fillId="11" borderId="5" xfId="0" applyFill="1" applyBorder="1" applyAlignment="1">
      <alignment horizontal="left" wrapText="1"/>
    </xf>
    <xf numFmtId="0" fontId="37" fillId="12" borderId="3" xfId="0" applyFont="1" applyFill="1" applyBorder="1" applyAlignment="1">
      <alignment horizontal="right"/>
    </xf>
    <xf numFmtId="0" fontId="37" fillId="12" borderId="4" xfId="0" applyFont="1" applyFill="1" applyBorder="1" applyAlignment="1">
      <alignment horizontal="right"/>
    </xf>
    <xf numFmtId="0" fontId="37" fillId="12" borderId="5" xfId="0" applyFont="1" applyFill="1" applyBorder="1" applyAlignment="1">
      <alignment horizontal="right"/>
    </xf>
    <xf numFmtId="0" fontId="32" fillId="4" borderId="1" xfId="0" applyFont="1" applyFill="1" applyBorder="1" applyAlignment="1">
      <alignment horizontal="center"/>
    </xf>
    <xf numFmtId="0" fontId="4" fillId="11" borderId="1" xfId="123" applyFill="1" applyBorder="1" applyAlignment="1">
      <alignment horizontal="center"/>
    </xf>
    <xf numFmtId="0" fontId="0" fillId="11" borderId="1" xfId="0" applyFill="1" applyBorder="1" applyAlignment="1">
      <alignment horizontal="center"/>
    </xf>
    <xf numFmtId="0" fontId="0" fillId="11" borderId="1" xfId="0" applyFill="1" applyBorder="1" applyAlignment="1">
      <alignment horizontal="left"/>
    </xf>
    <xf numFmtId="49" fontId="4" fillId="4" borderId="3" xfId="123" applyNumberFormat="1" applyFill="1" applyBorder="1" applyAlignment="1">
      <alignment horizontal="left"/>
    </xf>
  </cellXfs>
  <cellStyles count="13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jpg"/><Relationship Id="rId3" Type="http://schemas.openxmlformats.org/officeDocument/2006/relationships/image" Target="../media/image11.jpeg"/><Relationship Id="rId7" Type="http://schemas.openxmlformats.org/officeDocument/2006/relationships/image" Target="../media/image15.png"/><Relationship Id="rId2" Type="http://schemas.openxmlformats.org/officeDocument/2006/relationships/image" Target="../media/image10.jpeg"/><Relationship Id="rId1" Type="http://schemas.openxmlformats.org/officeDocument/2006/relationships/image" Target="../media/image9.png"/><Relationship Id="rId6" Type="http://schemas.openxmlformats.org/officeDocument/2006/relationships/image" Target="../media/image14.jpg"/><Relationship Id="rId5" Type="http://schemas.openxmlformats.org/officeDocument/2006/relationships/image" Target="../media/image13.jpg"/><Relationship Id="rId10" Type="http://schemas.openxmlformats.org/officeDocument/2006/relationships/image" Target="../media/image18.jpg"/><Relationship Id="rId4" Type="http://schemas.openxmlformats.org/officeDocument/2006/relationships/image" Target="../media/image12.jpg"/><Relationship Id="rId9" Type="http://schemas.openxmlformats.org/officeDocument/2006/relationships/image" Target="../media/image17.jp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52129</xdr:colOff>
      <xdr:row>2</xdr:row>
      <xdr:rowOff>12700</xdr:rowOff>
    </xdr:from>
    <xdr:to>
      <xdr:col>9</xdr:col>
      <xdr:colOff>809956</xdr:colOff>
      <xdr:row>29</xdr:row>
      <xdr:rowOff>214279</xdr:rowOff>
    </xdr:to>
    <xdr:pic>
      <xdr:nvPicPr>
        <xdr:cNvPr id="2" name="Picture 1" descr="MASTERS.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7767" y="445040"/>
          <a:ext cx="4946125" cy="6267856"/>
        </a:xfrm>
        <a:prstGeom prst="rect">
          <a:avLst/>
        </a:prstGeom>
      </xdr:spPr>
    </xdr:pic>
    <xdr:clientData/>
  </xdr:twoCellAnchor>
  <xdr:twoCellAnchor editAs="oneCell">
    <xdr:from>
      <xdr:col>0</xdr:col>
      <xdr:colOff>52151</xdr:colOff>
      <xdr:row>0</xdr:row>
      <xdr:rowOff>56204</xdr:rowOff>
    </xdr:from>
    <xdr:to>
      <xdr:col>3</xdr:col>
      <xdr:colOff>1405106</xdr:colOff>
      <xdr:row>10</xdr:row>
      <xdr:rowOff>3692</xdr:rowOff>
    </xdr:to>
    <xdr:pic>
      <xdr:nvPicPr>
        <xdr:cNvPr id="3" name="Picture 2" descr="masters logo .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151" y="56204"/>
          <a:ext cx="3865934" cy="2109190"/>
        </a:xfrm>
        <a:prstGeom prst="rect">
          <a:avLst/>
        </a:prstGeom>
      </xdr:spPr>
    </xdr:pic>
    <xdr:clientData/>
  </xdr:twoCellAnchor>
  <xdr:twoCellAnchor editAs="oneCell">
    <xdr:from>
      <xdr:col>10</xdr:col>
      <xdr:colOff>279400</xdr:colOff>
      <xdr:row>2</xdr:row>
      <xdr:rowOff>0</xdr:rowOff>
    </xdr:from>
    <xdr:to>
      <xdr:col>13</xdr:col>
      <xdr:colOff>621148</xdr:colOff>
      <xdr:row>10</xdr:row>
      <xdr:rowOff>177800</xdr:rowOff>
    </xdr:to>
    <xdr:pic>
      <xdr:nvPicPr>
        <xdr:cNvPr id="4" name="Picture 3" descr="8f9d7c3ad17f196f2fda9dac23989782.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61400" y="431800"/>
          <a:ext cx="2856348" cy="1905000"/>
        </a:xfrm>
        <a:prstGeom prst="rect">
          <a:avLst/>
        </a:prstGeom>
      </xdr:spPr>
    </xdr:pic>
    <xdr:clientData/>
  </xdr:twoCellAnchor>
  <xdr:twoCellAnchor editAs="oneCell">
    <xdr:from>
      <xdr:col>14</xdr:col>
      <xdr:colOff>6349</xdr:colOff>
      <xdr:row>22</xdr:row>
      <xdr:rowOff>165098</xdr:rowOff>
    </xdr:from>
    <xdr:to>
      <xdr:col>16</xdr:col>
      <xdr:colOff>355601</xdr:colOff>
      <xdr:row>28</xdr:row>
      <xdr:rowOff>219863</xdr:rowOff>
    </xdr:to>
    <xdr:pic>
      <xdr:nvPicPr>
        <xdr:cNvPr id="5" name="Picture 4" descr="BigSwing.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376149" y="4914898"/>
          <a:ext cx="2025652" cy="1350435"/>
        </a:xfrm>
        <a:prstGeom prst="rect">
          <a:avLst/>
        </a:prstGeom>
      </xdr:spPr>
    </xdr:pic>
    <xdr:clientData/>
  </xdr:twoCellAnchor>
  <xdr:twoCellAnchor editAs="oneCell">
    <xdr:from>
      <xdr:col>10</xdr:col>
      <xdr:colOff>324660</xdr:colOff>
      <xdr:row>12</xdr:row>
      <xdr:rowOff>7024</xdr:rowOff>
    </xdr:from>
    <xdr:to>
      <xdr:col>13</xdr:col>
      <xdr:colOff>648510</xdr:colOff>
      <xdr:row>20</xdr:row>
      <xdr:rowOff>172394</xdr:rowOff>
    </xdr:to>
    <xdr:pic>
      <xdr:nvPicPr>
        <xdr:cNvPr id="6" name="Picture 5" descr="durban_beachfront_at_sunset.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336256" y="2601067"/>
          <a:ext cx="2836828" cy="1894731"/>
        </a:xfrm>
        <a:prstGeom prst="rect">
          <a:avLst/>
        </a:prstGeom>
      </xdr:spPr>
    </xdr:pic>
    <xdr:clientData/>
  </xdr:twoCellAnchor>
  <xdr:twoCellAnchor editAs="oneCell">
    <xdr:from>
      <xdr:col>16</xdr:col>
      <xdr:colOff>497031</xdr:colOff>
      <xdr:row>22</xdr:row>
      <xdr:rowOff>181636</xdr:rowOff>
    </xdr:from>
    <xdr:to>
      <xdr:col>18</xdr:col>
      <xdr:colOff>685800</xdr:colOff>
      <xdr:row>28</xdr:row>
      <xdr:rowOff>282511</xdr:rowOff>
    </xdr:to>
    <xdr:pic>
      <xdr:nvPicPr>
        <xdr:cNvPr id="7" name="Picture 6" descr="durban_promenad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543231" y="4931436"/>
          <a:ext cx="1865169" cy="1396545"/>
        </a:xfrm>
        <a:prstGeom prst="rect">
          <a:avLst/>
        </a:prstGeom>
      </xdr:spPr>
    </xdr:pic>
    <xdr:clientData/>
  </xdr:twoCellAnchor>
  <xdr:twoCellAnchor editAs="oneCell">
    <xdr:from>
      <xdr:col>10</xdr:col>
      <xdr:colOff>372355</xdr:colOff>
      <xdr:row>22</xdr:row>
      <xdr:rowOff>42691</xdr:rowOff>
    </xdr:from>
    <xdr:to>
      <xdr:col>13</xdr:col>
      <xdr:colOff>575555</xdr:colOff>
      <xdr:row>29</xdr:row>
      <xdr:rowOff>89196</xdr:rowOff>
    </xdr:to>
    <xdr:pic>
      <xdr:nvPicPr>
        <xdr:cNvPr id="8" name="Picture 7" descr="13586.jpg"/>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83951" y="4798436"/>
          <a:ext cx="2716178" cy="1789377"/>
        </a:xfrm>
        <a:prstGeom prst="rect">
          <a:avLst/>
        </a:prstGeom>
      </xdr:spPr>
    </xdr:pic>
    <xdr:clientData/>
  </xdr:twoCellAnchor>
  <xdr:twoCellAnchor editAs="oneCell">
    <xdr:from>
      <xdr:col>13</xdr:col>
      <xdr:colOff>743083</xdr:colOff>
      <xdr:row>1</xdr:row>
      <xdr:rowOff>97545</xdr:rowOff>
    </xdr:from>
    <xdr:to>
      <xdr:col>18</xdr:col>
      <xdr:colOff>755783</xdr:colOff>
      <xdr:row>20</xdr:row>
      <xdr:rowOff>199415</xdr:rowOff>
    </xdr:to>
    <xdr:pic>
      <xdr:nvPicPr>
        <xdr:cNvPr id="9" name="Picture 8" descr="IMG_1248.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2267657" y="313715"/>
          <a:ext cx="4200998" cy="42091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84668</xdr:colOff>
      <xdr:row>0</xdr:row>
      <xdr:rowOff>8467</xdr:rowOff>
    </xdr:from>
    <xdr:to>
      <xdr:col>4</xdr:col>
      <xdr:colOff>499534</xdr:colOff>
      <xdr:row>7</xdr:row>
      <xdr:rowOff>158193</xdr:rowOff>
    </xdr:to>
    <xdr:pic>
      <xdr:nvPicPr>
        <xdr:cNvPr id="3" name="Picture 2" descr="masters logo .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668" y="8467"/>
          <a:ext cx="2887133" cy="15721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105833</xdr:colOff>
      <xdr:row>0</xdr:row>
      <xdr:rowOff>50799</xdr:rowOff>
    </xdr:from>
    <xdr:to>
      <xdr:col>4</xdr:col>
      <xdr:colOff>284787</xdr:colOff>
      <xdr:row>6</xdr:row>
      <xdr:rowOff>181099</xdr:rowOff>
    </xdr:to>
    <xdr:pic>
      <xdr:nvPicPr>
        <xdr:cNvPr id="2049" name="Picture 1" descr="asters logo .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6803" y="50799"/>
          <a:ext cx="2726651" cy="1515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605530</xdr:colOff>
      <xdr:row>0</xdr:row>
      <xdr:rowOff>49804</xdr:rowOff>
    </xdr:from>
    <xdr:to>
      <xdr:col>4</xdr:col>
      <xdr:colOff>166075</xdr:colOff>
      <xdr:row>6</xdr:row>
      <xdr:rowOff>166013</xdr:rowOff>
    </xdr:to>
    <xdr:pic>
      <xdr:nvPicPr>
        <xdr:cNvPr id="3" name="Picture 1" descr="asters logo .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530" y="49804"/>
          <a:ext cx="2847604" cy="149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440208</xdr:colOff>
      <xdr:row>0</xdr:row>
      <xdr:rowOff>50800</xdr:rowOff>
    </xdr:from>
    <xdr:to>
      <xdr:col>4</xdr:col>
      <xdr:colOff>165098</xdr:colOff>
      <xdr:row>6</xdr:row>
      <xdr:rowOff>137298</xdr:rowOff>
    </xdr:to>
    <xdr:pic>
      <xdr:nvPicPr>
        <xdr:cNvPr id="2" name="Picture 1" descr="asters logo .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0208" y="50800"/>
          <a:ext cx="3020025" cy="148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190500</xdr:colOff>
      <xdr:row>0</xdr:row>
      <xdr:rowOff>50800</xdr:rowOff>
    </xdr:from>
    <xdr:to>
      <xdr:col>3</xdr:col>
      <xdr:colOff>723900</xdr:colOff>
      <xdr:row>5</xdr:row>
      <xdr:rowOff>139700</xdr:rowOff>
    </xdr:to>
    <xdr:pic>
      <xdr:nvPicPr>
        <xdr:cNvPr id="2" name="Picture 1" descr="asters logo .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0700" y="50800"/>
          <a:ext cx="2336800" cy="130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9138</xdr:colOff>
      <xdr:row>7</xdr:row>
      <xdr:rowOff>45937</xdr:rowOff>
    </xdr:from>
    <xdr:to>
      <xdr:col>7</xdr:col>
      <xdr:colOff>109642</xdr:colOff>
      <xdr:row>11</xdr:row>
      <xdr:rowOff>194155</xdr:rowOff>
    </xdr:to>
    <xdr:pic>
      <xdr:nvPicPr>
        <xdr:cNvPr id="4" name="Picture 3" descr="Technologo-VS_SKU_BAS-3000-LB_(01).jpg"/>
        <xdr:cNvPicPr>
          <a:picLocks noChangeAspect="1"/>
        </xdr:cNvPicPr>
      </xdr:nvPicPr>
      <xdr:blipFill>
        <a:blip xmlns:r="http://schemas.openxmlformats.org/officeDocument/2006/relationships" r:embed="rId2"/>
        <a:stretch>
          <a:fillRect/>
        </a:stretch>
      </xdr:blipFill>
      <xdr:spPr>
        <a:xfrm>
          <a:off x="4531800" y="1672268"/>
          <a:ext cx="922806" cy="1025340"/>
        </a:xfrm>
        <a:prstGeom prst="rect">
          <a:avLst/>
        </a:prstGeom>
      </xdr:spPr>
    </xdr:pic>
    <xdr:clientData/>
  </xdr:twoCellAnchor>
  <xdr:twoCellAnchor editAs="oneCell">
    <xdr:from>
      <xdr:col>6</xdr:col>
      <xdr:colOff>772053</xdr:colOff>
      <xdr:row>7</xdr:row>
      <xdr:rowOff>73093</xdr:rowOff>
    </xdr:from>
    <xdr:to>
      <xdr:col>7</xdr:col>
      <xdr:colOff>821392</xdr:colOff>
      <xdr:row>11</xdr:row>
      <xdr:rowOff>164461</xdr:rowOff>
    </xdr:to>
    <xdr:pic>
      <xdr:nvPicPr>
        <xdr:cNvPr id="5" name="Picture 4" descr="Technologo-VS_SKU_BAS-3000-GY_(01).jpg"/>
        <xdr:cNvPicPr>
          <a:picLocks noChangeAspect="1"/>
        </xdr:cNvPicPr>
      </xdr:nvPicPr>
      <xdr:blipFill>
        <a:blip xmlns:r="http://schemas.openxmlformats.org/officeDocument/2006/relationships" r:embed="rId3"/>
        <a:stretch>
          <a:fillRect/>
        </a:stretch>
      </xdr:blipFill>
      <xdr:spPr>
        <a:xfrm>
          <a:off x="5294715" y="1699424"/>
          <a:ext cx="871641" cy="968490"/>
        </a:xfrm>
        <a:prstGeom prst="rect">
          <a:avLst/>
        </a:prstGeom>
      </xdr:spPr>
    </xdr:pic>
    <xdr:clientData/>
  </xdr:twoCellAnchor>
  <xdr:twoCellAnchor editAs="oneCell">
    <xdr:from>
      <xdr:col>2</xdr:col>
      <xdr:colOff>904532</xdr:colOff>
      <xdr:row>7</xdr:row>
      <xdr:rowOff>118778</xdr:rowOff>
    </xdr:from>
    <xdr:to>
      <xdr:col>3</xdr:col>
      <xdr:colOff>813470</xdr:colOff>
      <xdr:row>11</xdr:row>
      <xdr:rowOff>328922</xdr:rowOff>
    </xdr:to>
    <xdr:pic>
      <xdr:nvPicPr>
        <xdr:cNvPr id="3" name="Picture 2" descr="cap.jpg"/>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55755" y="1745109"/>
          <a:ext cx="813470" cy="1087266"/>
        </a:xfrm>
        <a:prstGeom prst="rect">
          <a:avLst/>
        </a:prstGeom>
      </xdr:spPr>
    </xdr:pic>
    <xdr:clientData/>
  </xdr:twoCellAnchor>
  <xdr:twoCellAnchor editAs="oneCell">
    <xdr:from>
      <xdr:col>2</xdr:col>
      <xdr:colOff>289485</xdr:colOff>
      <xdr:row>30</xdr:row>
      <xdr:rowOff>14455</xdr:rowOff>
    </xdr:from>
    <xdr:to>
      <xdr:col>3</xdr:col>
      <xdr:colOff>634888</xdr:colOff>
      <xdr:row>34</xdr:row>
      <xdr:rowOff>191866</xdr:rowOff>
    </xdr:to>
    <xdr:pic>
      <xdr:nvPicPr>
        <xdr:cNvPr id="6" name="Picture 5" descr="cooler bag.jpg"/>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38088" y="7036808"/>
          <a:ext cx="1251212" cy="1036529"/>
        </a:xfrm>
        <a:prstGeom prst="rect">
          <a:avLst/>
        </a:prstGeom>
      </xdr:spPr>
    </xdr:pic>
    <xdr:clientData/>
  </xdr:twoCellAnchor>
  <xdr:twoCellAnchor editAs="oneCell">
    <xdr:from>
      <xdr:col>6</xdr:col>
      <xdr:colOff>126324</xdr:colOff>
      <xdr:row>30</xdr:row>
      <xdr:rowOff>46692</xdr:rowOff>
    </xdr:from>
    <xdr:to>
      <xdr:col>7</xdr:col>
      <xdr:colOff>776416</xdr:colOff>
      <xdr:row>34</xdr:row>
      <xdr:rowOff>196072</xdr:rowOff>
    </xdr:to>
    <xdr:pic>
      <xdr:nvPicPr>
        <xdr:cNvPr id="8" name="Picture 7" descr="kit bag.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46030" y="7069045"/>
          <a:ext cx="1471857" cy="1023738"/>
        </a:xfrm>
        <a:prstGeom prst="rect">
          <a:avLst/>
        </a:prstGeom>
      </xdr:spPr>
    </xdr:pic>
    <xdr:clientData/>
  </xdr:twoCellAnchor>
  <xdr:twoCellAnchor editAs="oneCell">
    <xdr:from>
      <xdr:col>10</xdr:col>
      <xdr:colOff>0</xdr:colOff>
      <xdr:row>30</xdr:row>
      <xdr:rowOff>0</xdr:rowOff>
    </xdr:from>
    <xdr:to>
      <xdr:col>10</xdr:col>
      <xdr:colOff>952500</xdr:colOff>
      <xdr:row>34</xdr:row>
      <xdr:rowOff>196310</xdr:rowOff>
    </xdr:to>
    <xdr:pic>
      <xdr:nvPicPr>
        <xdr:cNvPr id="4098" name="Picture 2" descr="ttp://productcatalogue2014.s3.amazonaws.com/BAG-3035_default.jpg?n=2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806765" y="7022353"/>
          <a:ext cx="952500" cy="1078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28019</xdr:colOff>
      <xdr:row>53</xdr:row>
      <xdr:rowOff>35276</xdr:rowOff>
    </xdr:from>
    <xdr:to>
      <xdr:col>3</xdr:col>
      <xdr:colOff>410885</xdr:colOff>
      <xdr:row>57</xdr:row>
      <xdr:rowOff>608020</xdr:rowOff>
    </xdr:to>
    <xdr:pic>
      <xdr:nvPicPr>
        <xdr:cNvPr id="7" name="Picture 6" descr="Technologo-VS_SKU_BAS-1007-BL_(01).jp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76622" y="12006894"/>
          <a:ext cx="1288675" cy="1431861"/>
        </a:xfrm>
        <a:prstGeom prst="rect">
          <a:avLst/>
        </a:prstGeom>
      </xdr:spPr>
    </xdr:pic>
    <xdr:clientData/>
  </xdr:twoCellAnchor>
  <xdr:twoCellAnchor editAs="oneCell">
    <xdr:from>
      <xdr:col>6</xdr:col>
      <xdr:colOff>255866</xdr:colOff>
      <xdr:row>53</xdr:row>
      <xdr:rowOff>48763</xdr:rowOff>
    </xdr:from>
    <xdr:to>
      <xdr:col>7</xdr:col>
      <xdr:colOff>709705</xdr:colOff>
      <xdr:row>57</xdr:row>
      <xdr:rowOff>606984</xdr:rowOff>
    </xdr:to>
    <xdr:pic>
      <xdr:nvPicPr>
        <xdr:cNvPr id="12" name="Picture 11" descr="Technologo-VS_SKU_SLAZ-818-BL_(01).jp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75572" y="12020381"/>
          <a:ext cx="1275604" cy="1417338"/>
        </a:xfrm>
        <a:prstGeom prst="rect">
          <a:avLst/>
        </a:prstGeom>
      </xdr:spPr>
    </xdr:pic>
    <xdr:clientData/>
  </xdr:twoCellAnchor>
  <xdr:twoCellAnchor editAs="oneCell">
    <xdr:from>
      <xdr:col>10</xdr:col>
      <xdr:colOff>28015</xdr:colOff>
      <xdr:row>54</xdr:row>
      <xdr:rowOff>16598</xdr:rowOff>
    </xdr:from>
    <xdr:to>
      <xdr:col>10</xdr:col>
      <xdr:colOff>971176</xdr:colOff>
      <xdr:row>57</xdr:row>
      <xdr:rowOff>420217</xdr:rowOff>
    </xdr:to>
    <xdr:pic>
      <xdr:nvPicPr>
        <xdr:cNvPr id="13" name="Picture 12" descr="Technologo-VS_SKU_ELE-4006-O_(02).jpg"/>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834780" y="12202995"/>
          <a:ext cx="943161" cy="10479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596907</xdr:colOff>
      <xdr:row>0</xdr:row>
      <xdr:rowOff>118532</xdr:rowOff>
    </xdr:from>
    <xdr:to>
      <xdr:col>4</xdr:col>
      <xdr:colOff>381002</xdr:colOff>
      <xdr:row>5</xdr:row>
      <xdr:rowOff>50798</xdr:rowOff>
    </xdr:to>
    <xdr:pic>
      <xdr:nvPicPr>
        <xdr:cNvPr id="2" name="Picture 1" descr="asters logo .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907" y="118532"/>
          <a:ext cx="3534828" cy="13038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durbanmasterspolo@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mailto:durbanmasterspolo@gmail.com" TargetMode="External"/><Relationship Id="rId1" Type="http://schemas.openxmlformats.org/officeDocument/2006/relationships/hyperlink" Target="mailto:durbanmasterspolo@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S49"/>
  <sheetViews>
    <sheetView topLeftCell="A6" zoomScale="60" zoomScaleNormal="60" zoomScalePageLayoutView="94" workbookViewId="0">
      <selection activeCell="E36" sqref="E36:S43"/>
    </sheetView>
  </sheetViews>
  <sheetFormatPr defaultColWidth="11" defaultRowHeight="15"/>
  <cols>
    <col min="1" max="3" width="11" style="40"/>
    <col min="4" max="4" width="19.296875" style="40" customWidth="1"/>
    <col min="5" max="16384" width="11" style="40"/>
  </cols>
  <sheetData>
    <row r="1" spans="1:19" ht="16.95" customHeight="1">
      <c r="A1" s="39"/>
      <c r="B1" s="39"/>
      <c r="C1" s="39"/>
      <c r="D1" s="39"/>
      <c r="E1" s="109" t="s">
        <v>78</v>
      </c>
      <c r="F1" s="110"/>
      <c r="G1" s="110"/>
      <c r="H1" s="110"/>
      <c r="I1" s="110"/>
      <c r="J1" s="111"/>
      <c r="K1" s="52"/>
      <c r="L1" s="52"/>
      <c r="M1" s="52"/>
      <c r="N1" s="52"/>
      <c r="O1" s="52"/>
      <c r="P1" s="52"/>
      <c r="Q1" s="52"/>
      <c r="R1" s="52"/>
      <c r="S1" s="53"/>
    </row>
    <row r="2" spans="1:19" ht="16.95" customHeight="1">
      <c r="A2" s="39"/>
      <c r="B2" s="39"/>
      <c r="C2" s="39"/>
      <c r="D2" s="39"/>
      <c r="E2" s="112"/>
      <c r="F2" s="113"/>
      <c r="G2" s="113"/>
      <c r="H2" s="113"/>
      <c r="I2" s="113"/>
      <c r="J2" s="114"/>
      <c r="K2" s="55"/>
      <c r="L2" s="55"/>
      <c r="M2" s="55"/>
      <c r="N2" s="55"/>
      <c r="O2" s="55"/>
      <c r="P2" s="55"/>
      <c r="Q2" s="55"/>
      <c r="R2" s="55"/>
      <c r="S2" s="56"/>
    </row>
    <row r="3" spans="1:19" ht="16.95" customHeight="1">
      <c r="A3" s="39"/>
      <c r="B3" s="39"/>
      <c r="C3" s="39"/>
      <c r="D3" s="39"/>
      <c r="E3" s="59"/>
      <c r="F3" s="60"/>
      <c r="G3" s="60"/>
      <c r="H3" s="60"/>
      <c r="I3" s="60"/>
      <c r="J3" s="56"/>
      <c r="K3" s="55"/>
      <c r="L3" s="55"/>
      <c r="M3" s="55"/>
      <c r="N3" s="55"/>
      <c r="O3" s="55"/>
      <c r="P3" s="55"/>
      <c r="Q3" s="55"/>
      <c r="R3" s="55"/>
      <c r="S3" s="56"/>
    </row>
    <row r="4" spans="1:19">
      <c r="A4" s="39"/>
      <c r="B4" s="39"/>
      <c r="C4" s="39"/>
      <c r="D4" s="39"/>
      <c r="E4" s="54"/>
      <c r="F4" s="55"/>
      <c r="G4" s="55"/>
      <c r="H4" s="55"/>
      <c r="I4" s="55"/>
      <c r="J4" s="56"/>
      <c r="K4" s="55"/>
      <c r="L4" s="55"/>
      <c r="M4" s="55"/>
      <c r="N4" s="55"/>
      <c r="O4" s="55"/>
      <c r="P4" s="55"/>
      <c r="Q4" s="55"/>
      <c r="R4" s="55"/>
      <c r="S4" s="56"/>
    </row>
    <row r="5" spans="1:19">
      <c r="A5" s="39"/>
      <c r="B5" s="39"/>
      <c r="C5" s="39"/>
      <c r="D5" s="39"/>
      <c r="E5" s="54"/>
      <c r="F5" s="55"/>
      <c r="G5" s="55"/>
      <c r="H5" s="55"/>
      <c r="I5" s="55"/>
      <c r="J5" s="56"/>
      <c r="K5" s="55"/>
      <c r="L5" s="55"/>
      <c r="M5" s="55"/>
      <c r="N5" s="55"/>
      <c r="O5" s="55"/>
      <c r="P5" s="55"/>
      <c r="Q5" s="55"/>
      <c r="R5" s="55"/>
      <c r="S5" s="56"/>
    </row>
    <row r="6" spans="1:19">
      <c r="A6" s="39"/>
      <c r="B6" s="39"/>
      <c r="C6" s="39"/>
      <c r="D6" s="39"/>
      <c r="E6" s="54"/>
      <c r="F6" s="55"/>
      <c r="G6" s="55"/>
      <c r="H6" s="55"/>
      <c r="I6" s="55"/>
      <c r="J6" s="56"/>
      <c r="K6" s="55"/>
      <c r="L6" s="55"/>
      <c r="M6" s="55"/>
      <c r="N6" s="55"/>
      <c r="O6" s="55"/>
      <c r="P6" s="55"/>
      <c r="Q6" s="55"/>
      <c r="R6" s="55"/>
      <c r="S6" s="56"/>
    </row>
    <row r="7" spans="1:19">
      <c r="A7" s="39"/>
      <c r="B7" s="39"/>
      <c r="C7" s="39"/>
      <c r="D7" s="39"/>
      <c r="E7" s="54"/>
      <c r="F7" s="55"/>
      <c r="G7" s="55"/>
      <c r="H7" s="55"/>
      <c r="I7" s="55"/>
      <c r="J7" s="56"/>
      <c r="K7" s="55"/>
      <c r="L7" s="55"/>
      <c r="M7" s="55"/>
      <c r="N7" s="55"/>
      <c r="O7" s="55"/>
      <c r="P7" s="55"/>
      <c r="Q7" s="55"/>
      <c r="R7" s="55"/>
      <c r="S7" s="56"/>
    </row>
    <row r="8" spans="1:19">
      <c r="A8" s="39"/>
      <c r="B8" s="39"/>
      <c r="C8" s="39"/>
      <c r="D8" s="39"/>
      <c r="E8" s="54"/>
      <c r="F8" s="55"/>
      <c r="G8" s="55"/>
      <c r="H8" s="55"/>
      <c r="I8" s="55"/>
      <c r="J8" s="56"/>
      <c r="K8" s="55"/>
      <c r="L8" s="55"/>
      <c r="M8" s="55"/>
      <c r="N8" s="55"/>
      <c r="O8" s="55"/>
      <c r="P8" s="55"/>
      <c r="Q8" s="55"/>
      <c r="R8" s="55"/>
      <c r="S8" s="56"/>
    </row>
    <row r="9" spans="1:19">
      <c r="A9" s="39"/>
      <c r="B9" s="39"/>
      <c r="C9" s="39"/>
      <c r="D9" s="39"/>
      <c r="E9" s="54"/>
      <c r="F9" s="55"/>
      <c r="G9" s="55"/>
      <c r="H9" s="55"/>
      <c r="I9" s="55"/>
      <c r="J9" s="56"/>
      <c r="K9" s="55"/>
      <c r="L9" s="55"/>
      <c r="M9" s="55"/>
      <c r="N9" s="55"/>
      <c r="O9" s="55"/>
      <c r="P9" s="55"/>
      <c r="Q9" s="55"/>
      <c r="R9" s="55"/>
      <c r="S9" s="56"/>
    </row>
    <row r="10" spans="1:19">
      <c r="A10" s="39"/>
      <c r="B10" s="39"/>
      <c r="C10" s="39"/>
      <c r="D10" s="39"/>
      <c r="E10" s="54"/>
      <c r="F10" s="55"/>
      <c r="G10" s="55"/>
      <c r="H10" s="55"/>
      <c r="I10" s="55"/>
      <c r="J10" s="56"/>
      <c r="K10" s="55"/>
      <c r="L10" s="55"/>
      <c r="M10" s="55"/>
      <c r="N10" s="55"/>
      <c r="O10" s="55"/>
      <c r="P10" s="55"/>
      <c r="Q10" s="55"/>
      <c r="R10" s="55"/>
      <c r="S10" s="56"/>
    </row>
    <row r="11" spans="1:19" ht="16.95" customHeight="1">
      <c r="A11" s="117" t="s">
        <v>145</v>
      </c>
      <c r="B11" s="117"/>
      <c r="C11" s="117"/>
      <c r="D11" s="118"/>
      <c r="E11" s="54"/>
      <c r="F11" s="55"/>
      <c r="G11" s="55"/>
      <c r="H11" s="55"/>
      <c r="I11" s="55"/>
      <c r="J11" s="56"/>
      <c r="K11" s="55"/>
      <c r="L11" s="55"/>
      <c r="M11" s="55"/>
      <c r="N11" s="55"/>
      <c r="O11" s="55"/>
      <c r="P11" s="55"/>
      <c r="Q11" s="55"/>
      <c r="R11" s="55"/>
      <c r="S11" s="56"/>
    </row>
    <row r="12" spans="1:19" ht="16.95" customHeight="1">
      <c r="A12" s="117"/>
      <c r="B12" s="117"/>
      <c r="C12" s="117"/>
      <c r="D12" s="118"/>
      <c r="E12" s="54"/>
      <c r="F12" s="55"/>
      <c r="G12" s="55"/>
      <c r="H12" s="55"/>
      <c r="I12" s="55"/>
      <c r="J12" s="56"/>
      <c r="K12" s="115" t="s">
        <v>79</v>
      </c>
      <c r="L12" s="115"/>
      <c r="M12" s="115"/>
      <c r="N12" s="115"/>
      <c r="O12" s="57"/>
      <c r="P12" s="57"/>
      <c r="Q12" s="57"/>
      <c r="R12" s="55"/>
      <c r="S12" s="56"/>
    </row>
    <row r="13" spans="1:19">
      <c r="A13" s="117"/>
      <c r="B13" s="117"/>
      <c r="C13" s="117"/>
      <c r="D13" s="118"/>
      <c r="E13" s="54"/>
      <c r="F13" s="55"/>
      <c r="G13" s="55"/>
      <c r="H13" s="55"/>
      <c r="I13" s="55"/>
      <c r="J13" s="56"/>
      <c r="K13" s="58"/>
      <c r="L13" s="58"/>
      <c r="M13" s="58"/>
      <c r="N13" s="55"/>
      <c r="O13" s="57"/>
      <c r="P13" s="57"/>
      <c r="Q13" s="57"/>
      <c r="R13" s="55"/>
      <c r="S13" s="56"/>
    </row>
    <row r="14" spans="1:19">
      <c r="A14" s="117"/>
      <c r="B14" s="117"/>
      <c r="C14" s="117"/>
      <c r="D14" s="118"/>
      <c r="E14" s="54"/>
      <c r="F14" s="55"/>
      <c r="G14" s="55"/>
      <c r="H14" s="55"/>
      <c r="I14" s="55"/>
      <c r="J14" s="56"/>
      <c r="K14" s="58"/>
      <c r="L14" s="58"/>
      <c r="M14" s="58"/>
      <c r="N14" s="55"/>
      <c r="O14" s="57"/>
      <c r="P14" s="57"/>
      <c r="Q14" s="57"/>
      <c r="R14" s="55"/>
      <c r="S14" s="56"/>
    </row>
    <row r="15" spans="1:19">
      <c r="A15" s="117"/>
      <c r="B15" s="117"/>
      <c r="C15" s="117"/>
      <c r="D15" s="118"/>
      <c r="E15" s="54"/>
      <c r="F15" s="55"/>
      <c r="G15" s="55"/>
      <c r="H15" s="55"/>
      <c r="I15" s="55"/>
      <c r="J15" s="56"/>
      <c r="K15" s="55"/>
      <c r="L15" s="55"/>
      <c r="M15" s="55"/>
      <c r="N15" s="55"/>
      <c r="O15" s="55"/>
      <c r="P15" s="55"/>
      <c r="Q15" s="55"/>
      <c r="R15" s="55"/>
      <c r="S15" s="56"/>
    </row>
    <row r="16" spans="1:19">
      <c r="A16" s="117"/>
      <c r="B16" s="117"/>
      <c r="C16" s="117"/>
      <c r="D16" s="118"/>
      <c r="E16" s="54"/>
      <c r="F16" s="55"/>
      <c r="G16" s="55"/>
      <c r="H16" s="55"/>
      <c r="I16" s="55"/>
      <c r="J16" s="56"/>
      <c r="K16" s="55"/>
      <c r="L16" s="55"/>
      <c r="M16" s="55"/>
      <c r="N16" s="55"/>
      <c r="O16" s="55"/>
      <c r="P16" s="55"/>
      <c r="Q16" s="55"/>
      <c r="R16" s="55"/>
      <c r="S16" s="56"/>
    </row>
    <row r="17" spans="1:19">
      <c r="A17" s="117"/>
      <c r="B17" s="117"/>
      <c r="C17" s="117"/>
      <c r="D17" s="118"/>
      <c r="E17" s="54"/>
      <c r="F17" s="55"/>
      <c r="G17" s="55"/>
      <c r="H17" s="55"/>
      <c r="I17" s="55"/>
      <c r="J17" s="56"/>
      <c r="K17" s="55"/>
      <c r="L17" s="55"/>
      <c r="M17" s="55"/>
      <c r="N17" s="55"/>
      <c r="O17" s="55"/>
      <c r="P17" s="55"/>
      <c r="Q17" s="55"/>
      <c r="R17" s="55"/>
      <c r="S17" s="56"/>
    </row>
    <row r="18" spans="1:19">
      <c r="A18" s="117"/>
      <c r="B18" s="117"/>
      <c r="C18" s="117"/>
      <c r="D18" s="118"/>
      <c r="E18" s="54"/>
      <c r="F18" s="55"/>
      <c r="G18" s="55"/>
      <c r="H18" s="55"/>
      <c r="I18" s="55"/>
      <c r="J18" s="56"/>
      <c r="K18" s="55"/>
      <c r="L18" s="55"/>
      <c r="M18" s="55"/>
      <c r="N18" s="55"/>
      <c r="O18" s="55"/>
      <c r="P18" s="55"/>
      <c r="Q18" s="55"/>
      <c r="R18" s="55"/>
      <c r="S18" s="56"/>
    </row>
    <row r="19" spans="1:19">
      <c r="A19" s="117"/>
      <c r="B19" s="117"/>
      <c r="C19" s="117"/>
      <c r="D19" s="118"/>
      <c r="E19" s="54"/>
      <c r="F19" s="55"/>
      <c r="G19" s="55"/>
      <c r="H19" s="55"/>
      <c r="I19" s="55"/>
      <c r="J19" s="56"/>
      <c r="K19" s="55"/>
      <c r="L19" s="55"/>
      <c r="M19" s="55"/>
      <c r="N19" s="55"/>
      <c r="O19" s="55"/>
      <c r="P19" s="55"/>
      <c r="Q19" s="55"/>
      <c r="R19" s="55"/>
      <c r="S19" s="56"/>
    </row>
    <row r="20" spans="1:19">
      <c r="A20" s="117"/>
      <c r="B20" s="117"/>
      <c r="C20" s="117"/>
      <c r="D20" s="118"/>
      <c r="E20" s="54"/>
      <c r="F20" s="55"/>
      <c r="G20" s="55"/>
      <c r="H20" s="55"/>
      <c r="I20" s="55"/>
      <c r="J20" s="56"/>
      <c r="K20" s="55"/>
      <c r="L20" s="55"/>
      <c r="M20" s="55"/>
      <c r="N20" s="55"/>
      <c r="O20" s="55"/>
      <c r="P20" s="55"/>
      <c r="Q20" s="55"/>
      <c r="R20" s="55"/>
      <c r="S20" s="56"/>
    </row>
    <row r="21" spans="1:19">
      <c r="A21" s="117"/>
      <c r="B21" s="117"/>
      <c r="C21" s="117"/>
      <c r="D21" s="118"/>
      <c r="E21" s="54"/>
      <c r="F21" s="55"/>
      <c r="G21" s="55"/>
      <c r="H21" s="55"/>
      <c r="I21" s="55"/>
      <c r="J21" s="56"/>
      <c r="K21" s="55"/>
      <c r="L21" s="55"/>
      <c r="M21" s="55"/>
      <c r="N21" s="55"/>
      <c r="O21" s="55"/>
      <c r="P21" s="55"/>
      <c r="Q21" s="55"/>
      <c r="R21" s="55"/>
      <c r="S21" s="56"/>
    </row>
    <row r="22" spans="1:19" ht="16.95" customHeight="1">
      <c r="A22" s="133" t="s">
        <v>125</v>
      </c>
      <c r="B22" s="134"/>
      <c r="C22" s="134"/>
      <c r="D22" s="135"/>
      <c r="E22" s="54"/>
      <c r="F22" s="55"/>
      <c r="G22" s="55"/>
      <c r="H22" s="55"/>
      <c r="I22" s="55"/>
      <c r="J22" s="56"/>
      <c r="K22" s="116" t="s">
        <v>80</v>
      </c>
      <c r="L22" s="116"/>
      <c r="M22" s="116"/>
      <c r="N22" s="116"/>
      <c r="O22" s="116" t="s">
        <v>99</v>
      </c>
      <c r="P22" s="116"/>
      <c r="Q22" s="116"/>
      <c r="R22" s="116"/>
      <c r="S22" s="132"/>
    </row>
    <row r="23" spans="1:19" ht="16.95" customHeight="1">
      <c r="A23" s="122" t="s">
        <v>146</v>
      </c>
      <c r="B23" s="118"/>
      <c r="C23" s="118"/>
      <c r="D23" s="123"/>
      <c r="E23" s="54"/>
      <c r="F23" s="55"/>
      <c r="G23" s="55"/>
      <c r="H23" s="55"/>
      <c r="I23" s="55"/>
      <c r="J23" s="56"/>
      <c r="K23" s="55"/>
      <c r="L23" s="55"/>
      <c r="M23" s="55"/>
      <c r="N23" s="55"/>
      <c r="O23" s="55"/>
      <c r="P23" s="55"/>
      <c r="Q23" s="55"/>
      <c r="R23" s="55"/>
      <c r="S23" s="56"/>
    </row>
    <row r="24" spans="1:19">
      <c r="A24" s="122"/>
      <c r="B24" s="118"/>
      <c r="C24" s="118"/>
      <c r="D24" s="123"/>
      <c r="E24" s="54"/>
      <c r="F24" s="55"/>
      <c r="G24" s="55"/>
      <c r="H24" s="55"/>
      <c r="I24" s="55"/>
      <c r="J24" s="56"/>
      <c r="K24" s="55"/>
      <c r="L24" s="55"/>
      <c r="M24" s="55"/>
      <c r="N24" s="55"/>
      <c r="O24" s="55"/>
      <c r="P24" s="55"/>
      <c r="Q24" s="55"/>
      <c r="R24" s="55"/>
      <c r="S24" s="56"/>
    </row>
    <row r="25" spans="1:19">
      <c r="A25" s="122"/>
      <c r="B25" s="118"/>
      <c r="C25" s="118"/>
      <c r="D25" s="123"/>
      <c r="E25" s="54"/>
      <c r="F25" s="55"/>
      <c r="G25" s="55"/>
      <c r="H25" s="55"/>
      <c r="I25" s="55"/>
      <c r="J25" s="56"/>
      <c r="K25" s="57"/>
      <c r="L25" s="57"/>
      <c r="M25" s="57"/>
      <c r="N25" s="55"/>
      <c r="O25" s="55"/>
      <c r="P25" s="55"/>
      <c r="Q25" s="55"/>
      <c r="R25" s="55"/>
      <c r="S25" s="56"/>
    </row>
    <row r="26" spans="1:19" ht="16.95" customHeight="1">
      <c r="A26" s="122"/>
      <c r="B26" s="118"/>
      <c r="C26" s="118"/>
      <c r="D26" s="123"/>
      <c r="E26" s="54"/>
      <c r="F26" s="55"/>
      <c r="G26" s="55"/>
      <c r="H26" s="55"/>
      <c r="I26" s="55"/>
      <c r="J26" s="56"/>
      <c r="K26" s="57"/>
      <c r="L26" s="57"/>
      <c r="M26" s="57"/>
      <c r="N26" s="55"/>
      <c r="O26" s="57"/>
      <c r="P26" s="57"/>
      <c r="Q26" s="57"/>
      <c r="R26" s="55"/>
      <c r="S26" s="56"/>
    </row>
    <row r="27" spans="1:19">
      <c r="A27" s="122"/>
      <c r="B27" s="118"/>
      <c r="C27" s="118"/>
      <c r="D27" s="123"/>
      <c r="E27" s="54"/>
      <c r="F27" s="55"/>
      <c r="G27" s="55"/>
      <c r="H27" s="55"/>
      <c r="I27" s="55"/>
      <c r="J27" s="56"/>
      <c r="K27" s="57"/>
      <c r="L27" s="57"/>
      <c r="M27" s="57"/>
      <c r="N27" s="55"/>
      <c r="O27" s="57"/>
      <c r="P27" s="57"/>
      <c r="Q27" s="57"/>
      <c r="R27" s="55"/>
      <c r="S27" s="56"/>
    </row>
    <row r="28" spans="1:19">
      <c r="A28" s="122"/>
      <c r="B28" s="118"/>
      <c r="C28" s="118"/>
      <c r="D28" s="123"/>
      <c r="E28" s="54"/>
      <c r="F28" s="55"/>
      <c r="G28" s="55"/>
      <c r="H28" s="55"/>
      <c r="I28" s="55"/>
      <c r="J28" s="56"/>
      <c r="K28" s="57"/>
      <c r="L28" s="57"/>
      <c r="M28" s="57"/>
      <c r="N28" s="55"/>
      <c r="O28" s="57"/>
      <c r="P28" s="57"/>
      <c r="Q28" s="57"/>
      <c r="R28" s="55"/>
      <c r="S28" s="56"/>
    </row>
    <row r="29" spans="1:19" ht="34.950000000000003" customHeight="1">
      <c r="A29" s="124"/>
      <c r="B29" s="125"/>
      <c r="C29" s="125"/>
      <c r="D29" s="136"/>
      <c r="E29" s="54"/>
      <c r="F29" s="55"/>
      <c r="G29" s="55"/>
      <c r="H29" s="55"/>
      <c r="I29" s="55"/>
      <c r="J29" s="56"/>
      <c r="K29" s="57"/>
      <c r="L29" s="57"/>
      <c r="M29" s="57"/>
      <c r="N29" s="55"/>
      <c r="O29" s="57"/>
      <c r="P29" s="57"/>
      <c r="Q29" s="57"/>
      <c r="R29" s="55"/>
      <c r="S29" s="56"/>
    </row>
    <row r="30" spans="1:19" ht="16.95" customHeight="1">
      <c r="A30" s="119" t="s">
        <v>132</v>
      </c>
      <c r="B30" s="120"/>
      <c r="C30" s="120"/>
      <c r="D30" s="121"/>
      <c r="E30" s="54"/>
      <c r="F30" s="55"/>
      <c r="G30" s="55"/>
      <c r="H30" s="55"/>
      <c r="I30" s="55"/>
      <c r="J30" s="56"/>
      <c r="K30" s="57"/>
      <c r="L30" s="57"/>
      <c r="M30" s="57"/>
      <c r="N30" s="55"/>
      <c r="O30" s="57"/>
      <c r="P30" s="57"/>
      <c r="Q30" s="57"/>
      <c r="R30" s="55"/>
      <c r="S30" s="56"/>
    </row>
    <row r="31" spans="1:19">
      <c r="A31" s="122"/>
      <c r="B31" s="118"/>
      <c r="C31" s="118"/>
      <c r="D31" s="123"/>
      <c r="E31" s="54"/>
      <c r="F31" s="55"/>
      <c r="G31" s="55"/>
      <c r="H31" s="55"/>
      <c r="I31" s="55"/>
      <c r="J31" s="56"/>
      <c r="K31" s="57"/>
      <c r="L31" s="57"/>
      <c r="M31" s="57"/>
      <c r="N31" s="55"/>
      <c r="O31" s="142" t="s">
        <v>102</v>
      </c>
      <c r="P31" s="142"/>
      <c r="Q31" s="142"/>
      <c r="R31" s="142"/>
      <c r="S31" s="143"/>
    </row>
    <row r="32" spans="1:19" ht="16.95" customHeight="1">
      <c r="A32" s="122"/>
      <c r="B32" s="118"/>
      <c r="C32" s="118"/>
      <c r="D32" s="123"/>
      <c r="E32" s="54"/>
      <c r="F32" s="55"/>
      <c r="G32" s="55"/>
      <c r="H32" s="55"/>
      <c r="I32" s="55"/>
      <c r="J32" s="56"/>
      <c r="K32" s="116" t="s">
        <v>100</v>
      </c>
      <c r="L32" s="116"/>
      <c r="M32" s="116"/>
      <c r="N32" s="116"/>
      <c r="O32" s="142"/>
      <c r="P32" s="142"/>
      <c r="Q32" s="142"/>
      <c r="R32" s="142"/>
      <c r="S32" s="143"/>
    </row>
    <row r="33" spans="1:19" ht="15.6" thickBot="1">
      <c r="A33" s="122"/>
      <c r="B33" s="118"/>
      <c r="C33" s="118"/>
      <c r="D33" s="123"/>
      <c r="E33" s="54"/>
      <c r="F33" s="55"/>
      <c r="G33" s="55"/>
      <c r="H33" s="55"/>
      <c r="I33" s="55"/>
      <c r="J33" s="56"/>
      <c r="K33" s="55"/>
      <c r="L33" s="61"/>
      <c r="M33" s="61"/>
      <c r="N33" s="61"/>
      <c r="O33" s="61"/>
      <c r="P33" s="61"/>
      <c r="Q33" s="55"/>
      <c r="R33" s="55"/>
      <c r="S33" s="56"/>
    </row>
    <row r="34" spans="1:19">
      <c r="A34" s="122"/>
      <c r="B34" s="118"/>
      <c r="C34" s="118"/>
      <c r="D34" s="118"/>
      <c r="E34" s="126" t="s">
        <v>101</v>
      </c>
      <c r="F34" s="127"/>
      <c r="G34" s="127"/>
      <c r="H34" s="127"/>
      <c r="I34" s="127"/>
      <c r="J34" s="127"/>
      <c r="K34" s="127"/>
      <c r="L34" s="127"/>
      <c r="M34" s="127"/>
      <c r="N34" s="127"/>
      <c r="O34" s="127"/>
      <c r="P34" s="127"/>
      <c r="Q34" s="127"/>
      <c r="R34" s="127"/>
      <c r="S34" s="128"/>
    </row>
    <row r="35" spans="1:19">
      <c r="A35" s="122"/>
      <c r="B35" s="118"/>
      <c r="C35" s="118"/>
      <c r="D35" s="118"/>
      <c r="E35" s="129"/>
      <c r="F35" s="130"/>
      <c r="G35" s="130"/>
      <c r="H35" s="130"/>
      <c r="I35" s="130"/>
      <c r="J35" s="130"/>
      <c r="K35" s="130"/>
      <c r="L35" s="130"/>
      <c r="M35" s="130"/>
      <c r="N35" s="130"/>
      <c r="O35" s="130"/>
      <c r="P35" s="130"/>
      <c r="Q35" s="130"/>
      <c r="R35" s="130"/>
      <c r="S35" s="131"/>
    </row>
    <row r="36" spans="1:19">
      <c r="A36" s="122"/>
      <c r="B36" s="118"/>
      <c r="C36" s="118"/>
      <c r="D36" s="118"/>
      <c r="E36" s="137" t="s">
        <v>131</v>
      </c>
      <c r="F36" s="138"/>
      <c r="G36" s="138"/>
      <c r="H36" s="138"/>
      <c r="I36" s="138"/>
      <c r="J36" s="138"/>
      <c r="K36" s="138"/>
      <c r="L36" s="138"/>
      <c r="M36" s="138"/>
      <c r="N36" s="138"/>
      <c r="O36" s="138"/>
      <c r="P36" s="138"/>
      <c r="Q36" s="138"/>
      <c r="R36" s="138"/>
      <c r="S36" s="139"/>
    </row>
    <row r="37" spans="1:19">
      <c r="A37" s="124"/>
      <c r="B37" s="125"/>
      <c r="C37" s="125"/>
      <c r="D37" s="125"/>
      <c r="E37" s="137"/>
      <c r="F37" s="138"/>
      <c r="G37" s="138"/>
      <c r="H37" s="138"/>
      <c r="I37" s="138"/>
      <c r="J37" s="138"/>
      <c r="K37" s="138"/>
      <c r="L37" s="138"/>
      <c r="M37" s="138"/>
      <c r="N37" s="138"/>
      <c r="O37" s="138"/>
      <c r="P37" s="138"/>
      <c r="Q37" s="138"/>
      <c r="R37" s="138"/>
      <c r="S37" s="139"/>
    </row>
    <row r="38" spans="1:19">
      <c r="A38" s="119" t="s">
        <v>147</v>
      </c>
      <c r="B38" s="120"/>
      <c r="C38" s="120"/>
      <c r="D38" s="120"/>
      <c r="E38" s="137"/>
      <c r="F38" s="138"/>
      <c r="G38" s="138"/>
      <c r="H38" s="138"/>
      <c r="I38" s="138"/>
      <c r="J38" s="138"/>
      <c r="K38" s="138"/>
      <c r="L38" s="138"/>
      <c r="M38" s="138"/>
      <c r="N38" s="138"/>
      <c r="O38" s="138"/>
      <c r="P38" s="138"/>
      <c r="Q38" s="138"/>
      <c r="R38" s="138"/>
      <c r="S38" s="139"/>
    </row>
    <row r="39" spans="1:19">
      <c r="A39" s="122"/>
      <c r="B39" s="118"/>
      <c r="C39" s="118"/>
      <c r="D39" s="118"/>
      <c r="E39" s="137"/>
      <c r="F39" s="138"/>
      <c r="G39" s="138"/>
      <c r="H39" s="138"/>
      <c r="I39" s="138"/>
      <c r="J39" s="138"/>
      <c r="K39" s="138"/>
      <c r="L39" s="138"/>
      <c r="M39" s="138"/>
      <c r="N39" s="138"/>
      <c r="O39" s="138"/>
      <c r="P39" s="138"/>
      <c r="Q39" s="138"/>
      <c r="R39" s="138"/>
      <c r="S39" s="139"/>
    </row>
    <row r="40" spans="1:19">
      <c r="A40" s="122"/>
      <c r="B40" s="118"/>
      <c r="C40" s="118"/>
      <c r="D40" s="118"/>
      <c r="E40" s="137"/>
      <c r="F40" s="138"/>
      <c r="G40" s="138"/>
      <c r="H40" s="138"/>
      <c r="I40" s="138"/>
      <c r="J40" s="138"/>
      <c r="K40" s="138"/>
      <c r="L40" s="138"/>
      <c r="M40" s="138"/>
      <c r="N40" s="138"/>
      <c r="O40" s="138"/>
      <c r="P40" s="138"/>
      <c r="Q40" s="138"/>
      <c r="R40" s="138"/>
      <c r="S40" s="139"/>
    </row>
    <row r="41" spans="1:19">
      <c r="A41" s="122"/>
      <c r="B41" s="118"/>
      <c r="C41" s="118"/>
      <c r="D41" s="118"/>
      <c r="E41" s="137"/>
      <c r="F41" s="138"/>
      <c r="G41" s="138"/>
      <c r="H41" s="138"/>
      <c r="I41" s="138"/>
      <c r="J41" s="138"/>
      <c r="K41" s="138"/>
      <c r="L41" s="138"/>
      <c r="M41" s="138"/>
      <c r="N41" s="138"/>
      <c r="O41" s="138"/>
      <c r="P41" s="138"/>
      <c r="Q41" s="138"/>
      <c r="R41" s="138"/>
      <c r="S41" s="139"/>
    </row>
    <row r="42" spans="1:19">
      <c r="A42" s="122"/>
      <c r="B42" s="118"/>
      <c r="C42" s="118"/>
      <c r="D42" s="118"/>
      <c r="E42" s="137"/>
      <c r="F42" s="138"/>
      <c r="G42" s="138"/>
      <c r="H42" s="138"/>
      <c r="I42" s="138"/>
      <c r="J42" s="138"/>
      <c r="K42" s="138"/>
      <c r="L42" s="138"/>
      <c r="M42" s="138"/>
      <c r="N42" s="138"/>
      <c r="O42" s="138"/>
      <c r="P42" s="138"/>
      <c r="Q42" s="138"/>
      <c r="R42" s="138"/>
      <c r="S42" s="139"/>
    </row>
    <row r="43" spans="1:19" ht="15.6" thickBot="1">
      <c r="A43" s="122"/>
      <c r="B43" s="118"/>
      <c r="C43" s="118"/>
      <c r="D43" s="118"/>
      <c r="E43" s="137"/>
      <c r="F43" s="138"/>
      <c r="G43" s="138"/>
      <c r="H43" s="138"/>
      <c r="I43" s="138"/>
      <c r="J43" s="138"/>
      <c r="K43" s="138"/>
      <c r="L43" s="138"/>
      <c r="M43" s="140"/>
      <c r="N43" s="140"/>
      <c r="O43" s="140"/>
      <c r="P43" s="140"/>
      <c r="Q43" s="140"/>
      <c r="R43" s="140"/>
      <c r="S43" s="141"/>
    </row>
    <row r="44" spans="1:19" ht="18" customHeight="1">
      <c r="A44" s="144" t="s">
        <v>128</v>
      </c>
      <c r="B44" s="145"/>
      <c r="C44" s="145"/>
      <c r="D44" s="145"/>
      <c r="E44" s="145"/>
      <c r="F44" s="145"/>
      <c r="G44" s="145"/>
      <c r="H44" s="145"/>
      <c r="I44" s="145"/>
      <c r="J44" s="145"/>
      <c r="K44" s="145"/>
      <c r="L44" s="146"/>
    </row>
    <row r="45" spans="1:19" ht="16.95" customHeight="1">
      <c r="A45" s="147"/>
      <c r="B45" s="148"/>
      <c r="C45" s="148"/>
      <c r="D45" s="148"/>
      <c r="E45" s="148"/>
      <c r="F45" s="148"/>
      <c r="G45" s="148"/>
      <c r="H45" s="148"/>
      <c r="I45" s="148"/>
      <c r="J45" s="148"/>
      <c r="K45" s="148"/>
      <c r="L45" s="149"/>
    </row>
    <row r="46" spans="1:19" ht="16.95" customHeight="1">
      <c r="A46" s="147"/>
      <c r="B46" s="148"/>
      <c r="C46" s="148"/>
      <c r="D46" s="148"/>
      <c r="E46" s="148"/>
      <c r="F46" s="148"/>
      <c r="G46" s="148"/>
      <c r="H46" s="148"/>
      <c r="I46" s="148"/>
      <c r="J46" s="148"/>
      <c r="K46" s="148"/>
      <c r="L46" s="149"/>
    </row>
    <row r="47" spans="1:19" ht="16.95" customHeight="1">
      <c r="A47" s="73"/>
      <c r="B47" s="72"/>
      <c r="C47" s="72"/>
      <c r="D47" s="72"/>
      <c r="E47" s="72"/>
      <c r="F47" s="72"/>
      <c r="G47" s="72"/>
      <c r="H47" s="72"/>
      <c r="I47" s="72"/>
      <c r="J47" s="72"/>
      <c r="K47" s="72"/>
      <c r="L47" s="74"/>
    </row>
    <row r="48" spans="1:19" ht="16.95" customHeight="1">
      <c r="A48" s="73"/>
      <c r="B48" s="72"/>
      <c r="C48" s="72"/>
      <c r="D48" s="107" t="s">
        <v>124</v>
      </c>
      <c r="E48" s="107"/>
      <c r="F48" s="107"/>
      <c r="G48" s="107"/>
      <c r="H48" s="107"/>
      <c r="I48" s="78"/>
      <c r="J48" s="72"/>
      <c r="K48" s="72"/>
      <c r="L48" s="74"/>
    </row>
    <row r="49" spans="1:12" ht="18" customHeight="1" thickBot="1">
      <c r="A49" s="75"/>
      <c r="B49" s="76"/>
      <c r="C49" s="76"/>
      <c r="D49" s="108"/>
      <c r="E49" s="108"/>
      <c r="F49" s="108"/>
      <c r="G49" s="108"/>
      <c r="H49" s="108"/>
      <c r="I49" s="76"/>
      <c r="J49" s="76"/>
      <c r="K49" s="76"/>
      <c r="L49" s="77"/>
    </row>
  </sheetData>
  <mergeCells count="15">
    <mergeCell ref="D48:H49"/>
    <mergeCell ref="E1:J2"/>
    <mergeCell ref="K12:N12"/>
    <mergeCell ref="K22:N22"/>
    <mergeCell ref="K32:N32"/>
    <mergeCell ref="A11:D21"/>
    <mergeCell ref="A30:D37"/>
    <mergeCell ref="E34:S35"/>
    <mergeCell ref="O22:S22"/>
    <mergeCell ref="A22:D22"/>
    <mergeCell ref="A23:D29"/>
    <mergeCell ref="E36:S43"/>
    <mergeCell ref="O31:S32"/>
    <mergeCell ref="A38:D43"/>
    <mergeCell ref="A44:L46"/>
  </mergeCells>
  <hyperlinks>
    <hyperlink ref="D48" r:id="rId1"/>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L27"/>
  <sheetViews>
    <sheetView zoomScale="75" zoomScaleNormal="75" zoomScalePageLayoutView="150" workbookViewId="0">
      <selection activeCell="L12" sqref="L12"/>
    </sheetView>
  </sheetViews>
  <sheetFormatPr defaultColWidth="11" defaultRowHeight="15.6"/>
  <cols>
    <col min="1" max="1" width="4.19921875" customWidth="1"/>
    <col min="2" max="2" width="9.5" customWidth="1"/>
    <col min="3" max="4" width="9.296875" customWidth="1"/>
    <col min="5" max="5" width="7.796875" customWidth="1"/>
    <col min="6" max="6" width="11.19921875" bestFit="1" customWidth="1"/>
    <col min="7" max="7" width="9" bestFit="1" customWidth="1"/>
    <col min="8" max="9" width="15" customWidth="1"/>
    <col min="10" max="10" width="13.796875" customWidth="1"/>
    <col min="11" max="11" width="12.296875" customWidth="1"/>
    <col min="12" max="12" width="15.796875" customWidth="1"/>
  </cols>
  <sheetData>
    <row r="1" spans="1:12">
      <c r="A1" s="2"/>
      <c r="B1" s="3"/>
      <c r="C1" s="3"/>
      <c r="D1" s="3"/>
      <c r="E1" s="3"/>
      <c r="F1" s="165" t="s">
        <v>8</v>
      </c>
      <c r="G1" s="165"/>
      <c r="H1" s="167"/>
      <c r="I1" s="168"/>
      <c r="J1" s="168"/>
      <c r="K1" s="168"/>
      <c r="L1" s="169"/>
    </row>
    <row r="2" spans="1:12">
      <c r="A2" s="4"/>
      <c r="B2" s="5"/>
      <c r="C2" s="5"/>
      <c r="D2" s="5"/>
      <c r="E2" s="5"/>
      <c r="F2" s="166" t="s">
        <v>10</v>
      </c>
      <c r="G2" s="166"/>
      <c r="H2" s="156"/>
      <c r="I2" s="157"/>
      <c r="J2" s="157"/>
      <c r="K2" s="157"/>
      <c r="L2" s="158"/>
    </row>
    <row r="3" spans="1:12">
      <c r="A3" s="4"/>
      <c r="B3" s="5"/>
      <c r="C3" s="5"/>
      <c r="D3" s="5"/>
      <c r="E3" s="5"/>
      <c r="F3" s="166" t="s">
        <v>9</v>
      </c>
      <c r="G3" s="166"/>
      <c r="H3" s="156"/>
      <c r="I3" s="157"/>
      <c r="J3" s="157"/>
      <c r="K3" s="157"/>
      <c r="L3" s="158"/>
    </row>
    <row r="4" spans="1:12">
      <c r="A4" s="4"/>
      <c r="B4" s="5"/>
      <c r="C4" s="5"/>
      <c r="D4" s="5"/>
      <c r="E4" s="5"/>
      <c r="F4" s="166" t="s">
        <v>12</v>
      </c>
      <c r="G4" s="166"/>
      <c r="H4" s="156"/>
      <c r="I4" s="157"/>
      <c r="J4" s="157"/>
      <c r="K4" s="157"/>
      <c r="L4" s="158"/>
    </row>
    <row r="5" spans="1:12">
      <c r="A5" s="4"/>
      <c r="B5" s="5"/>
      <c r="C5" s="5"/>
      <c r="D5" s="5"/>
      <c r="E5" s="5"/>
      <c r="F5" s="166" t="s">
        <v>11</v>
      </c>
      <c r="G5" s="166"/>
      <c r="H5" s="156"/>
      <c r="I5" s="157"/>
      <c r="J5" s="157"/>
      <c r="K5" s="157"/>
      <c r="L5" s="158"/>
    </row>
    <row r="6" spans="1:12">
      <c r="A6" s="4"/>
      <c r="B6" s="5"/>
      <c r="C6" s="5"/>
      <c r="D6" s="5"/>
      <c r="E6" s="5"/>
      <c r="F6" s="170" t="s">
        <v>23</v>
      </c>
      <c r="G6" s="170"/>
      <c r="H6" s="159">
        <v>750</v>
      </c>
      <c r="I6" s="160"/>
      <c r="J6" s="173" t="s">
        <v>63</v>
      </c>
      <c r="K6" s="174"/>
      <c r="L6" s="175"/>
    </row>
    <row r="7" spans="1:12">
      <c r="A7" s="4"/>
      <c r="B7" s="5"/>
      <c r="C7" s="5"/>
      <c r="D7" s="5"/>
      <c r="E7" s="5"/>
      <c r="F7" s="171" t="s">
        <v>13</v>
      </c>
      <c r="G7" s="172"/>
      <c r="H7" s="161"/>
      <c r="I7" s="162"/>
      <c r="J7" s="176"/>
      <c r="K7" s="177"/>
      <c r="L7" s="178"/>
    </row>
    <row r="8" spans="1:12">
      <c r="A8" s="4"/>
      <c r="B8" s="5"/>
      <c r="C8" s="5"/>
      <c r="D8" s="5"/>
      <c r="E8" s="5"/>
      <c r="F8" s="171" t="s">
        <v>14</v>
      </c>
      <c r="G8" s="171"/>
      <c r="H8" s="159">
        <f>H6*H7</f>
        <v>0</v>
      </c>
      <c r="I8" s="160"/>
      <c r="J8" s="179"/>
      <c r="K8" s="180"/>
      <c r="L8" s="181"/>
    </row>
    <row r="9" spans="1:12" ht="33" customHeight="1">
      <c r="A9" s="163" t="s">
        <v>130</v>
      </c>
      <c r="B9" s="164"/>
      <c r="C9" s="152" t="s">
        <v>85</v>
      </c>
      <c r="D9" s="152"/>
      <c r="E9" s="152"/>
      <c r="F9" s="152"/>
      <c r="G9" s="152" t="s">
        <v>24</v>
      </c>
      <c r="H9" s="152"/>
      <c r="I9" s="152"/>
      <c r="J9" s="153" t="s">
        <v>87</v>
      </c>
      <c r="K9" s="153"/>
      <c r="L9" s="153"/>
    </row>
    <row r="10" spans="1:12" ht="30" customHeight="1">
      <c r="A10" s="6"/>
      <c r="B10" s="7"/>
      <c r="C10" s="153" t="s">
        <v>25</v>
      </c>
      <c r="D10" s="153"/>
      <c r="E10" s="153"/>
      <c r="F10" s="153"/>
      <c r="G10" s="153" t="s">
        <v>86</v>
      </c>
      <c r="H10" s="153"/>
      <c r="I10" s="153"/>
      <c r="J10" s="153" t="s">
        <v>127</v>
      </c>
      <c r="K10" s="153"/>
      <c r="L10" s="153"/>
    </row>
    <row r="11" spans="1:12" s="1" customFormat="1" ht="40.200000000000003">
      <c r="A11" s="8" t="s">
        <v>7</v>
      </c>
      <c r="B11" s="9" t="s">
        <v>0</v>
      </c>
      <c r="C11" s="182" t="s">
        <v>36</v>
      </c>
      <c r="D11" s="183"/>
      <c r="E11" s="9" t="s">
        <v>6</v>
      </c>
      <c r="F11" s="10" t="s">
        <v>1</v>
      </c>
      <c r="G11" s="10" t="s">
        <v>5</v>
      </c>
      <c r="H11" s="154" t="s">
        <v>129</v>
      </c>
      <c r="I11" s="155"/>
      <c r="J11" s="9" t="s">
        <v>2</v>
      </c>
      <c r="K11" s="11" t="s">
        <v>3</v>
      </c>
      <c r="L11" s="12" t="s">
        <v>4</v>
      </c>
    </row>
    <row r="12" spans="1:12">
      <c r="A12" s="79"/>
      <c r="B12" s="80"/>
      <c r="C12" s="184"/>
      <c r="D12" s="185"/>
      <c r="E12" s="81"/>
      <c r="F12" s="81"/>
      <c r="G12" s="81"/>
      <c r="H12" s="422"/>
      <c r="I12" s="151"/>
      <c r="J12" s="80"/>
      <c r="K12" s="81"/>
      <c r="L12" s="80"/>
    </row>
    <row r="13" spans="1:12">
      <c r="A13" s="79"/>
      <c r="B13" s="80"/>
      <c r="C13" s="186"/>
      <c r="D13" s="186"/>
      <c r="E13" s="81"/>
      <c r="F13" s="81"/>
      <c r="G13" s="81"/>
      <c r="H13" s="150"/>
      <c r="I13" s="151"/>
      <c r="J13" s="80"/>
      <c r="K13" s="81"/>
      <c r="L13" s="80"/>
    </row>
    <row r="14" spans="1:12">
      <c r="A14" s="79"/>
      <c r="B14" s="80"/>
      <c r="C14" s="186"/>
      <c r="D14" s="186"/>
      <c r="E14" s="81"/>
      <c r="F14" s="81"/>
      <c r="G14" s="81"/>
      <c r="H14" s="150"/>
      <c r="I14" s="151"/>
      <c r="J14" s="80"/>
      <c r="K14" s="81"/>
      <c r="L14" s="80"/>
    </row>
    <row r="15" spans="1:12">
      <c r="A15" s="79"/>
      <c r="B15" s="80"/>
      <c r="C15" s="186"/>
      <c r="D15" s="186"/>
      <c r="E15" s="81"/>
      <c r="F15" s="81"/>
      <c r="G15" s="81"/>
      <c r="H15" s="150"/>
      <c r="I15" s="151"/>
      <c r="J15" s="80"/>
      <c r="K15" s="81"/>
      <c r="L15" s="80"/>
    </row>
    <row r="16" spans="1:12">
      <c r="A16" s="79"/>
      <c r="B16" s="80"/>
      <c r="C16" s="186"/>
      <c r="D16" s="186"/>
      <c r="E16" s="81"/>
      <c r="F16" s="81"/>
      <c r="G16" s="81"/>
      <c r="H16" s="150"/>
      <c r="I16" s="151"/>
      <c r="J16" s="80"/>
      <c r="K16" s="81"/>
      <c r="L16" s="80"/>
    </row>
    <row r="17" spans="1:12">
      <c r="A17" s="79"/>
      <c r="B17" s="80"/>
      <c r="C17" s="186"/>
      <c r="D17" s="186"/>
      <c r="E17" s="81"/>
      <c r="F17" s="81"/>
      <c r="G17" s="81"/>
      <c r="H17" s="150"/>
      <c r="I17" s="151"/>
      <c r="J17" s="80"/>
      <c r="K17" s="81"/>
      <c r="L17" s="80"/>
    </row>
    <row r="18" spans="1:12">
      <c r="A18" s="79"/>
      <c r="B18" s="80"/>
      <c r="C18" s="186"/>
      <c r="D18" s="186"/>
      <c r="E18" s="81"/>
      <c r="F18" s="81"/>
      <c r="G18" s="81"/>
      <c r="H18" s="150"/>
      <c r="I18" s="151"/>
      <c r="J18" s="80"/>
      <c r="K18" s="81"/>
      <c r="L18" s="80"/>
    </row>
    <row r="19" spans="1:12">
      <c r="A19" s="79"/>
      <c r="B19" s="80"/>
      <c r="C19" s="186"/>
      <c r="D19" s="186"/>
      <c r="E19" s="81"/>
      <c r="F19" s="81"/>
      <c r="G19" s="81"/>
      <c r="H19" s="150"/>
      <c r="I19" s="151"/>
      <c r="J19" s="80"/>
      <c r="K19" s="81"/>
      <c r="L19" s="80"/>
    </row>
    <row r="20" spans="1:12">
      <c r="A20" s="79"/>
      <c r="B20" s="80"/>
      <c r="C20" s="186"/>
      <c r="D20" s="186"/>
      <c r="E20" s="81"/>
      <c r="F20" s="81"/>
      <c r="G20" s="81"/>
      <c r="H20" s="150"/>
      <c r="I20" s="151"/>
      <c r="J20" s="80"/>
      <c r="K20" s="81"/>
      <c r="L20" s="80"/>
    </row>
    <row r="21" spans="1:12">
      <c r="A21" s="79"/>
      <c r="B21" s="80"/>
      <c r="C21" s="186"/>
      <c r="D21" s="186"/>
      <c r="E21" s="81"/>
      <c r="F21" s="81"/>
      <c r="G21" s="81"/>
      <c r="H21" s="150"/>
      <c r="I21" s="151"/>
      <c r="J21" s="80"/>
      <c r="K21" s="81"/>
      <c r="L21" s="80"/>
    </row>
    <row r="22" spans="1:12">
      <c r="A22" s="79"/>
      <c r="B22" s="80"/>
      <c r="C22" s="186"/>
      <c r="D22" s="186"/>
      <c r="E22" s="81"/>
      <c r="F22" s="81"/>
      <c r="G22" s="81"/>
      <c r="H22" s="150"/>
      <c r="I22" s="151"/>
      <c r="J22" s="80"/>
      <c r="K22" s="81"/>
      <c r="L22" s="80"/>
    </row>
    <row r="23" spans="1:12">
      <c r="A23" s="79"/>
      <c r="B23" s="80"/>
      <c r="C23" s="186"/>
      <c r="D23" s="186"/>
      <c r="E23" s="81"/>
      <c r="F23" s="81"/>
      <c r="G23" s="81"/>
      <c r="H23" s="150"/>
      <c r="I23" s="151"/>
      <c r="J23" s="80"/>
      <c r="K23" s="81"/>
      <c r="L23" s="80"/>
    </row>
    <row r="24" spans="1:12">
      <c r="A24" s="79"/>
      <c r="B24" s="80"/>
      <c r="C24" s="186"/>
      <c r="D24" s="186"/>
      <c r="E24" s="81"/>
      <c r="F24" s="81"/>
      <c r="G24" s="81"/>
      <c r="H24" s="150"/>
      <c r="I24" s="151"/>
      <c r="J24" s="80"/>
      <c r="K24" s="81"/>
      <c r="L24" s="80"/>
    </row>
    <row r="25" spans="1:12">
      <c r="A25" s="79"/>
      <c r="B25" s="80"/>
      <c r="C25" s="187"/>
      <c r="D25" s="188"/>
      <c r="E25" s="81"/>
      <c r="F25" s="81"/>
      <c r="G25" s="81"/>
      <c r="H25" s="150"/>
      <c r="I25" s="151"/>
      <c r="J25" s="80"/>
      <c r="K25" s="81"/>
      <c r="L25" s="80"/>
    </row>
    <row r="26" spans="1:12">
      <c r="A26" s="79"/>
      <c r="B26" s="80"/>
      <c r="C26" s="187"/>
      <c r="D26" s="188"/>
      <c r="E26" s="81"/>
      <c r="F26" s="81"/>
      <c r="G26" s="81"/>
      <c r="H26" s="150"/>
      <c r="I26" s="151"/>
      <c r="J26" s="80"/>
      <c r="K26" s="81"/>
      <c r="L26" s="80"/>
    </row>
    <row r="27" spans="1:12">
      <c r="A27" s="79"/>
      <c r="B27" s="80"/>
      <c r="C27" s="187"/>
      <c r="D27" s="188"/>
      <c r="E27" s="81"/>
      <c r="F27" s="81"/>
      <c r="G27" s="81"/>
      <c r="H27" s="150"/>
      <c r="I27" s="151"/>
      <c r="J27" s="80"/>
      <c r="K27" s="81"/>
      <c r="L27" s="80"/>
    </row>
  </sheetData>
  <mergeCells count="58">
    <mergeCell ref="C20:D20"/>
    <mergeCell ref="C26:D26"/>
    <mergeCell ref="C27:D27"/>
    <mergeCell ref="C21:D21"/>
    <mergeCell ref="C22:D22"/>
    <mergeCell ref="C23:D23"/>
    <mergeCell ref="C24:D24"/>
    <mergeCell ref="C25:D25"/>
    <mergeCell ref="C15:D15"/>
    <mergeCell ref="C16:D16"/>
    <mergeCell ref="C17:D17"/>
    <mergeCell ref="C18:D18"/>
    <mergeCell ref="C19:D19"/>
    <mergeCell ref="J10:L10"/>
    <mergeCell ref="C11:D11"/>
    <mergeCell ref="C12:D12"/>
    <mergeCell ref="C13:D13"/>
    <mergeCell ref="C14:D14"/>
    <mergeCell ref="H1:L1"/>
    <mergeCell ref="H2:L2"/>
    <mergeCell ref="H3:L3"/>
    <mergeCell ref="J9:L9"/>
    <mergeCell ref="F6:G6"/>
    <mergeCell ref="F7:G7"/>
    <mergeCell ref="F8:G8"/>
    <mergeCell ref="J6:L8"/>
    <mergeCell ref="A9:B9"/>
    <mergeCell ref="F1:G1"/>
    <mergeCell ref="F2:G2"/>
    <mergeCell ref="F3:G3"/>
    <mergeCell ref="F4:G4"/>
    <mergeCell ref="F5:G5"/>
    <mergeCell ref="H4:L4"/>
    <mergeCell ref="H5:L5"/>
    <mergeCell ref="H6:I6"/>
    <mergeCell ref="H7:I7"/>
    <mergeCell ref="H8:I8"/>
    <mergeCell ref="H11:I11"/>
    <mergeCell ref="H12:I12"/>
    <mergeCell ref="H13:I13"/>
    <mergeCell ref="H14:I14"/>
    <mergeCell ref="H15:I15"/>
    <mergeCell ref="H26:I26"/>
    <mergeCell ref="H27:I27"/>
    <mergeCell ref="G9:I9"/>
    <mergeCell ref="G10:I10"/>
    <mergeCell ref="C9:F9"/>
    <mergeCell ref="C10:F10"/>
    <mergeCell ref="H21:I21"/>
    <mergeCell ref="H22:I22"/>
    <mergeCell ref="H23:I23"/>
    <mergeCell ref="H24:I24"/>
    <mergeCell ref="H25:I25"/>
    <mergeCell ref="H16:I16"/>
    <mergeCell ref="H17:I17"/>
    <mergeCell ref="H18:I18"/>
    <mergeCell ref="H19:I19"/>
    <mergeCell ref="H20:I20"/>
  </mergeCells>
  <phoneticPr fontId="3" type="noConversion"/>
  <pageMargins left="0.75" right="0.75" top="1" bottom="1" header="0.5" footer="0.5"/>
  <pageSetup paperSize="9" orientation="landscape"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CFFCC"/>
  </sheetPr>
  <dimension ref="A1:L34"/>
  <sheetViews>
    <sheetView topLeftCell="A9" zoomScale="88" zoomScaleNormal="88" zoomScalePageLayoutView="165" workbookViewId="0">
      <selection activeCell="I18" sqref="I18"/>
    </sheetView>
  </sheetViews>
  <sheetFormatPr defaultColWidth="10.796875" defaultRowHeight="13.2"/>
  <cols>
    <col min="1" max="1" width="4.296875" style="84" bestFit="1" customWidth="1"/>
    <col min="2" max="2" width="10.796875" style="84"/>
    <col min="3" max="3" width="11.796875" style="84" customWidth="1"/>
    <col min="4" max="4" width="10.796875" style="84"/>
    <col min="5" max="5" width="10.296875" style="84" customWidth="1"/>
    <col min="6" max="6" width="10.796875" style="84"/>
    <col min="7" max="7" width="10.296875" style="84" customWidth="1"/>
    <col min="8" max="8" width="10.796875" style="84"/>
    <col min="9" max="9" width="10.296875" style="84" customWidth="1"/>
    <col min="10" max="10" width="11.296875" style="84" customWidth="1"/>
    <col min="11" max="11" width="8.796875" style="84" customWidth="1"/>
    <col min="12" max="16384" width="10.796875" style="84"/>
  </cols>
  <sheetData>
    <row r="1" spans="1:12">
      <c r="A1" s="82"/>
      <c r="B1" s="83"/>
      <c r="C1" s="83"/>
      <c r="D1" s="83"/>
      <c r="E1" s="83"/>
      <c r="F1" s="192" t="s">
        <v>35</v>
      </c>
      <c r="G1" s="193"/>
      <c r="H1" s="193"/>
      <c r="I1" s="193"/>
      <c r="J1" s="193"/>
      <c r="K1" s="193"/>
      <c r="L1" s="194"/>
    </row>
    <row r="2" spans="1:12">
      <c r="A2" s="82"/>
      <c r="B2" s="83"/>
      <c r="C2" s="83"/>
      <c r="D2" s="83"/>
      <c r="E2" s="83"/>
      <c r="F2" s="195"/>
      <c r="G2" s="193"/>
      <c r="H2" s="193"/>
      <c r="I2" s="193"/>
      <c r="J2" s="193"/>
      <c r="K2" s="193"/>
      <c r="L2" s="194"/>
    </row>
    <row r="3" spans="1:12">
      <c r="A3" s="82"/>
      <c r="B3" s="83"/>
      <c r="C3" s="83"/>
      <c r="D3" s="83"/>
      <c r="E3" s="83"/>
      <c r="F3" s="195"/>
      <c r="G3" s="193"/>
      <c r="H3" s="193"/>
      <c r="I3" s="193"/>
      <c r="J3" s="193"/>
      <c r="K3" s="193"/>
      <c r="L3" s="194"/>
    </row>
    <row r="4" spans="1:12" ht="31.95" customHeight="1" thickBot="1">
      <c r="A4" s="82"/>
      <c r="B4" s="83"/>
      <c r="C4" s="83"/>
      <c r="D4" s="83"/>
      <c r="E4" s="83"/>
      <c r="F4" s="196"/>
      <c r="G4" s="197"/>
      <c r="H4" s="197"/>
      <c r="I4" s="197"/>
      <c r="J4" s="197"/>
      <c r="K4" s="197"/>
      <c r="L4" s="198"/>
    </row>
    <row r="5" spans="1:12" ht="16.05" customHeight="1">
      <c r="A5" s="82"/>
      <c r="B5" s="83"/>
      <c r="C5" s="83"/>
      <c r="D5" s="83"/>
      <c r="E5" s="83"/>
      <c r="F5" s="211" t="s">
        <v>95</v>
      </c>
      <c r="G5" s="212"/>
      <c r="H5" s="212"/>
      <c r="I5" s="212"/>
      <c r="J5" s="212"/>
      <c r="K5" s="212"/>
      <c r="L5" s="213"/>
    </row>
    <row r="6" spans="1:12" ht="16.05" customHeight="1">
      <c r="A6" s="82"/>
      <c r="B6" s="83"/>
      <c r="C6" s="83"/>
      <c r="D6" s="83"/>
      <c r="E6" s="83"/>
      <c r="F6" s="214"/>
      <c r="G6" s="215"/>
      <c r="H6" s="215"/>
      <c r="I6" s="215"/>
      <c r="J6" s="215"/>
      <c r="K6" s="215"/>
      <c r="L6" s="216"/>
    </row>
    <row r="7" spans="1:12" ht="16.95" customHeight="1" thickBot="1">
      <c r="A7" s="82"/>
      <c r="B7" s="83"/>
      <c r="C7" s="83"/>
      <c r="D7" s="83"/>
      <c r="E7" s="83"/>
      <c r="F7" s="217"/>
      <c r="G7" s="218"/>
      <c r="H7" s="218"/>
      <c r="I7" s="218"/>
      <c r="J7" s="218"/>
      <c r="K7" s="218"/>
      <c r="L7" s="219"/>
    </row>
    <row r="8" spans="1:12" s="87" customFormat="1" ht="16.05" customHeight="1">
      <c r="A8" s="223" t="s">
        <v>18</v>
      </c>
      <c r="B8" s="224"/>
      <c r="C8" s="224"/>
      <c r="D8" s="224"/>
      <c r="E8" s="224"/>
      <c r="F8" s="224"/>
      <c r="G8" s="224"/>
      <c r="H8" s="224"/>
      <c r="I8" s="225"/>
      <c r="J8" s="85" t="s">
        <v>16</v>
      </c>
      <c r="K8" s="85" t="s">
        <v>17</v>
      </c>
      <c r="L8" s="86" t="s">
        <v>15</v>
      </c>
    </row>
    <row r="9" spans="1:12" ht="13.8">
      <c r="A9" s="199" t="s">
        <v>133</v>
      </c>
      <c r="B9" s="200"/>
      <c r="C9" s="200"/>
      <c r="D9" s="201"/>
      <c r="E9" s="201"/>
      <c r="F9" s="201"/>
      <c r="G9" s="201"/>
      <c r="H9" s="201"/>
      <c r="I9" s="201"/>
      <c r="J9" s="88">
        <v>450</v>
      </c>
      <c r="K9" s="89">
        <v>0</v>
      </c>
      <c r="L9" s="90">
        <f>K9*J9</f>
        <v>0</v>
      </c>
    </row>
    <row r="10" spans="1:12" ht="13.8">
      <c r="A10" s="199" t="s">
        <v>134</v>
      </c>
      <c r="B10" s="200"/>
      <c r="C10" s="200"/>
      <c r="D10" s="201"/>
      <c r="E10" s="201"/>
      <c r="F10" s="201"/>
      <c r="G10" s="201"/>
      <c r="H10" s="201"/>
      <c r="I10" s="201"/>
      <c r="J10" s="88">
        <v>300</v>
      </c>
      <c r="K10" s="89">
        <v>0</v>
      </c>
      <c r="L10" s="90">
        <f>K10*J10</f>
        <v>0</v>
      </c>
    </row>
    <row r="11" spans="1:12" ht="31.05" customHeight="1">
      <c r="A11" s="199" t="s">
        <v>135</v>
      </c>
      <c r="B11" s="199"/>
      <c r="C11" s="199"/>
      <c r="D11" s="201"/>
      <c r="E11" s="201"/>
      <c r="F11" s="201"/>
      <c r="G11" s="201"/>
      <c r="H11" s="201"/>
      <c r="I11" s="201"/>
      <c r="J11" s="88">
        <v>400</v>
      </c>
      <c r="K11" s="89">
        <v>0</v>
      </c>
      <c r="L11" s="90">
        <f>K11*J11</f>
        <v>0</v>
      </c>
    </row>
    <row r="12" spans="1:12" ht="31.95" customHeight="1">
      <c r="A12" s="199" t="s">
        <v>136</v>
      </c>
      <c r="B12" s="201"/>
      <c r="C12" s="201"/>
      <c r="D12" s="201"/>
      <c r="E12" s="201"/>
      <c r="F12" s="201"/>
      <c r="G12" s="201"/>
      <c r="H12" s="201"/>
      <c r="I12" s="201"/>
      <c r="J12" s="91">
        <v>1300</v>
      </c>
      <c r="K12" s="89">
        <v>0</v>
      </c>
      <c r="L12" s="90">
        <f>K12*J12</f>
        <v>0</v>
      </c>
    </row>
    <row r="13" spans="1:12" ht="16.05" customHeight="1">
      <c r="A13" s="92"/>
      <c r="B13" s="93"/>
      <c r="C13" s="93"/>
      <c r="D13" s="93"/>
      <c r="E13" s="93"/>
      <c r="F13" s="93"/>
      <c r="G13" s="93"/>
      <c r="H13" s="93"/>
      <c r="I13" s="93"/>
      <c r="J13" s="226" t="s">
        <v>31</v>
      </c>
      <c r="K13" s="226"/>
      <c r="L13" s="94">
        <f>L12+L11+L10+L9</f>
        <v>0</v>
      </c>
    </row>
    <row r="14" spans="1:12">
      <c r="A14" s="221" t="s">
        <v>19</v>
      </c>
      <c r="B14" s="222"/>
      <c r="C14" s="222"/>
      <c r="D14" s="202" t="s">
        <v>137</v>
      </c>
      <c r="E14" s="203"/>
      <c r="F14" s="204"/>
      <c r="G14" s="202" t="s">
        <v>138</v>
      </c>
      <c r="H14" s="203"/>
      <c r="I14" s="204"/>
      <c r="J14" s="220" t="s">
        <v>139</v>
      </c>
      <c r="K14" s="203"/>
      <c r="L14" s="204"/>
    </row>
    <row r="15" spans="1:12">
      <c r="A15" s="222"/>
      <c r="B15" s="222"/>
      <c r="C15" s="222"/>
      <c r="D15" s="205"/>
      <c r="E15" s="206"/>
      <c r="F15" s="207"/>
      <c r="G15" s="205"/>
      <c r="H15" s="206"/>
      <c r="I15" s="207"/>
      <c r="J15" s="205"/>
      <c r="K15" s="206"/>
      <c r="L15" s="207"/>
    </row>
    <row r="16" spans="1:12">
      <c r="A16" s="222"/>
      <c r="B16" s="222"/>
      <c r="C16" s="222"/>
      <c r="D16" s="205"/>
      <c r="E16" s="206"/>
      <c r="F16" s="207"/>
      <c r="G16" s="205"/>
      <c r="H16" s="206"/>
      <c r="I16" s="207"/>
      <c r="J16" s="205"/>
      <c r="K16" s="206"/>
      <c r="L16" s="207"/>
    </row>
    <row r="17" spans="1:12" ht="31.05" customHeight="1">
      <c r="A17" s="222"/>
      <c r="B17" s="222"/>
      <c r="C17" s="222"/>
      <c r="D17" s="208"/>
      <c r="E17" s="209"/>
      <c r="F17" s="210"/>
      <c r="G17" s="208"/>
      <c r="H17" s="209"/>
      <c r="I17" s="210"/>
      <c r="J17" s="208"/>
      <c r="K17" s="209"/>
      <c r="L17" s="210"/>
    </row>
    <row r="18" spans="1:12" ht="39.6">
      <c r="A18" s="227" t="s">
        <v>29</v>
      </c>
      <c r="B18" s="228"/>
      <c r="C18" s="229"/>
      <c r="D18" s="95" t="s">
        <v>26</v>
      </c>
      <c r="E18" s="96" t="s">
        <v>30</v>
      </c>
      <c r="F18" s="97" t="s">
        <v>27</v>
      </c>
      <c r="G18" s="96" t="s">
        <v>30</v>
      </c>
      <c r="H18" s="97" t="s">
        <v>28</v>
      </c>
      <c r="I18" s="96" t="s">
        <v>30</v>
      </c>
      <c r="J18" s="230" t="s">
        <v>31</v>
      </c>
      <c r="K18" s="230"/>
      <c r="L18" s="230"/>
    </row>
    <row r="19" spans="1:12" ht="13.8">
      <c r="A19" s="189">
        <f>+'PLAYER INFO'!C12</f>
        <v>0</v>
      </c>
      <c r="B19" s="190"/>
      <c r="C19" s="191"/>
      <c r="D19" s="98">
        <v>60</v>
      </c>
      <c r="E19" s="99">
        <v>0</v>
      </c>
      <c r="F19" s="98">
        <v>695</v>
      </c>
      <c r="G19" s="99">
        <v>0</v>
      </c>
      <c r="H19" s="98">
        <v>375</v>
      </c>
      <c r="I19" s="99">
        <v>0</v>
      </c>
      <c r="J19" s="231">
        <f t="shared" ref="J19:J34" si="0">(D19*E19)+(F19*G19)+(H19*I19)</f>
        <v>0</v>
      </c>
      <c r="K19" s="232"/>
      <c r="L19" s="232"/>
    </row>
    <row r="20" spans="1:12" ht="13.8">
      <c r="A20" s="189">
        <f>+'PLAYER INFO'!C13</f>
        <v>0</v>
      </c>
      <c r="B20" s="190"/>
      <c r="C20" s="191"/>
      <c r="D20" s="98">
        <v>60</v>
      </c>
      <c r="E20" s="99">
        <v>0</v>
      </c>
      <c r="F20" s="98">
        <v>695</v>
      </c>
      <c r="G20" s="99">
        <v>0</v>
      </c>
      <c r="H20" s="98">
        <v>375</v>
      </c>
      <c r="I20" s="99">
        <v>0</v>
      </c>
      <c r="J20" s="231">
        <f t="shared" si="0"/>
        <v>0</v>
      </c>
      <c r="K20" s="232"/>
      <c r="L20" s="232"/>
    </row>
    <row r="21" spans="1:12" ht="13.8">
      <c r="A21" s="189">
        <f>+'PLAYER INFO'!C14</f>
        <v>0</v>
      </c>
      <c r="B21" s="190"/>
      <c r="C21" s="191"/>
      <c r="D21" s="98">
        <v>60</v>
      </c>
      <c r="E21" s="99">
        <v>0</v>
      </c>
      <c r="F21" s="98">
        <v>695</v>
      </c>
      <c r="G21" s="99">
        <v>0</v>
      </c>
      <c r="H21" s="98">
        <v>375</v>
      </c>
      <c r="I21" s="99">
        <v>0</v>
      </c>
      <c r="J21" s="231">
        <f t="shared" si="0"/>
        <v>0</v>
      </c>
      <c r="K21" s="232"/>
      <c r="L21" s="232"/>
    </row>
    <row r="22" spans="1:12" ht="13.8">
      <c r="A22" s="189">
        <f>+'PLAYER INFO'!C15</f>
        <v>0</v>
      </c>
      <c r="B22" s="190"/>
      <c r="C22" s="191"/>
      <c r="D22" s="98">
        <v>60</v>
      </c>
      <c r="E22" s="99">
        <v>0</v>
      </c>
      <c r="F22" s="98">
        <v>695</v>
      </c>
      <c r="G22" s="99">
        <v>0</v>
      </c>
      <c r="H22" s="98">
        <v>375</v>
      </c>
      <c r="I22" s="99">
        <v>0</v>
      </c>
      <c r="J22" s="231">
        <f t="shared" si="0"/>
        <v>0</v>
      </c>
      <c r="K22" s="232"/>
      <c r="L22" s="232"/>
    </row>
    <row r="23" spans="1:12" ht="13.8">
      <c r="A23" s="189">
        <f>+'PLAYER INFO'!C16</f>
        <v>0</v>
      </c>
      <c r="B23" s="190"/>
      <c r="C23" s="191"/>
      <c r="D23" s="98">
        <v>60</v>
      </c>
      <c r="E23" s="99">
        <v>0</v>
      </c>
      <c r="F23" s="98">
        <v>695</v>
      </c>
      <c r="G23" s="99">
        <v>0</v>
      </c>
      <c r="H23" s="98">
        <v>375</v>
      </c>
      <c r="I23" s="99">
        <v>0</v>
      </c>
      <c r="J23" s="231">
        <f t="shared" si="0"/>
        <v>0</v>
      </c>
      <c r="K23" s="232"/>
      <c r="L23" s="232"/>
    </row>
    <row r="24" spans="1:12" ht="13.8">
      <c r="A24" s="189">
        <f>+'PLAYER INFO'!C17</f>
        <v>0</v>
      </c>
      <c r="B24" s="190"/>
      <c r="C24" s="191"/>
      <c r="D24" s="98">
        <v>60</v>
      </c>
      <c r="E24" s="99">
        <v>0</v>
      </c>
      <c r="F24" s="98">
        <v>695</v>
      </c>
      <c r="G24" s="99">
        <v>0</v>
      </c>
      <c r="H24" s="98">
        <v>375</v>
      </c>
      <c r="I24" s="99">
        <v>0</v>
      </c>
      <c r="J24" s="231">
        <f t="shared" si="0"/>
        <v>0</v>
      </c>
      <c r="K24" s="232"/>
      <c r="L24" s="232"/>
    </row>
    <row r="25" spans="1:12" ht="13.8">
      <c r="A25" s="189">
        <f>+'PLAYER INFO'!C18</f>
        <v>0</v>
      </c>
      <c r="B25" s="190"/>
      <c r="C25" s="191"/>
      <c r="D25" s="98">
        <v>60</v>
      </c>
      <c r="E25" s="99">
        <v>0</v>
      </c>
      <c r="F25" s="98">
        <v>695</v>
      </c>
      <c r="G25" s="99">
        <v>0</v>
      </c>
      <c r="H25" s="98">
        <v>375</v>
      </c>
      <c r="I25" s="99">
        <v>0</v>
      </c>
      <c r="J25" s="231">
        <f t="shared" si="0"/>
        <v>0</v>
      </c>
      <c r="K25" s="232"/>
      <c r="L25" s="232"/>
    </row>
    <row r="26" spans="1:12" ht="13.8">
      <c r="A26" s="189">
        <f>+'PLAYER INFO'!C19</f>
        <v>0</v>
      </c>
      <c r="B26" s="190"/>
      <c r="C26" s="191"/>
      <c r="D26" s="98">
        <v>60</v>
      </c>
      <c r="E26" s="99">
        <v>0</v>
      </c>
      <c r="F26" s="98">
        <v>695</v>
      </c>
      <c r="G26" s="99">
        <v>0</v>
      </c>
      <c r="H26" s="98">
        <v>375</v>
      </c>
      <c r="I26" s="99">
        <v>0</v>
      </c>
      <c r="J26" s="231">
        <f t="shared" si="0"/>
        <v>0</v>
      </c>
      <c r="K26" s="232"/>
      <c r="L26" s="232"/>
    </row>
    <row r="27" spans="1:12" ht="13.8">
      <c r="A27" s="189">
        <f>+'PLAYER INFO'!C20</f>
        <v>0</v>
      </c>
      <c r="B27" s="190"/>
      <c r="C27" s="191"/>
      <c r="D27" s="98">
        <v>60</v>
      </c>
      <c r="E27" s="99">
        <v>0</v>
      </c>
      <c r="F27" s="98">
        <v>695</v>
      </c>
      <c r="G27" s="99">
        <v>0</v>
      </c>
      <c r="H27" s="98">
        <v>375</v>
      </c>
      <c r="I27" s="99">
        <v>0</v>
      </c>
      <c r="J27" s="231">
        <f t="shared" si="0"/>
        <v>0</v>
      </c>
      <c r="K27" s="232"/>
      <c r="L27" s="232"/>
    </row>
    <row r="28" spans="1:12" ht="13.8">
      <c r="A28" s="189">
        <f>+'PLAYER INFO'!C21</f>
        <v>0</v>
      </c>
      <c r="B28" s="190"/>
      <c r="C28" s="191"/>
      <c r="D28" s="98">
        <v>60</v>
      </c>
      <c r="E28" s="99">
        <v>0</v>
      </c>
      <c r="F28" s="98">
        <v>695</v>
      </c>
      <c r="G28" s="99">
        <v>0</v>
      </c>
      <c r="H28" s="98">
        <v>375</v>
      </c>
      <c r="I28" s="99">
        <v>0</v>
      </c>
      <c r="J28" s="231">
        <f t="shared" si="0"/>
        <v>0</v>
      </c>
      <c r="K28" s="232"/>
      <c r="L28" s="232"/>
    </row>
    <row r="29" spans="1:12" ht="13.8">
      <c r="A29" s="189">
        <f>+'PLAYER INFO'!C22</f>
        <v>0</v>
      </c>
      <c r="B29" s="190"/>
      <c r="C29" s="191"/>
      <c r="D29" s="98">
        <v>60</v>
      </c>
      <c r="E29" s="99">
        <v>0</v>
      </c>
      <c r="F29" s="98">
        <v>695</v>
      </c>
      <c r="G29" s="99">
        <v>0</v>
      </c>
      <c r="H29" s="98">
        <v>375</v>
      </c>
      <c r="I29" s="99">
        <v>0</v>
      </c>
      <c r="J29" s="231">
        <f t="shared" si="0"/>
        <v>0</v>
      </c>
      <c r="K29" s="232"/>
      <c r="L29" s="232"/>
    </row>
    <row r="30" spans="1:12" ht="13.8">
      <c r="A30" s="189">
        <f>+'PLAYER INFO'!C23</f>
        <v>0</v>
      </c>
      <c r="B30" s="190"/>
      <c r="C30" s="191"/>
      <c r="D30" s="98">
        <v>60</v>
      </c>
      <c r="E30" s="99">
        <v>0</v>
      </c>
      <c r="F30" s="98">
        <v>695</v>
      </c>
      <c r="G30" s="99">
        <v>0</v>
      </c>
      <c r="H30" s="98">
        <v>375</v>
      </c>
      <c r="I30" s="99">
        <v>0</v>
      </c>
      <c r="J30" s="231">
        <f t="shared" si="0"/>
        <v>0</v>
      </c>
      <c r="K30" s="232"/>
      <c r="L30" s="232"/>
    </row>
    <row r="31" spans="1:12" ht="13.8">
      <c r="A31" s="189">
        <f>+'PLAYER INFO'!C24</f>
        <v>0</v>
      </c>
      <c r="B31" s="190"/>
      <c r="C31" s="191"/>
      <c r="D31" s="98">
        <v>60</v>
      </c>
      <c r="E31" s="99">
        <v>0</v>
      </c>
      <c r="F31" s="98">
        <v>695</v>
      </c>
      <c r="G31" s="99">
        <v>0</v>
      </c>
      <c r="H31" s="98">
        <v>375</v>
      </c>
      <c r="I31" s="99">
        <v>0</v>
      </c>
      <c r="J31" s="231">
        <f t="shared" si="0"/>
        <v>0</v>
      </c>
      <c r="K31" s="232"/>
      <c r="L31" s="232"/>
    </row>
    <row r="32" spans="1:12" ht="13.8">
      <c r="A32" s="189">
        <f>+'PLAYER INFO'!C25</f>
        <v>0</v>
      </c>
      <c r="B32" s="190"/>
      <c r="C32" s="191"/>
      <c r="D32" s="98">
        <v>60</v>
      </c>
      <c r="E32" s="99">
        <v>0</v>
      </c>
      <c r="F32" s="98">
        <v>695</v>
      </c>
      <c r="G32" s="99">
        <v>0</v>
      </c>
      <c r="H32" s="98">
        <v>375</v>
      </c>
      <c r="I32" s="99">
        <v>0</v>
      </c>
      <c r="J32" s="231">
        <f t="shared" si="0"/>
        <v>0</v>
      </c>
      <c r="K32" s="232"/>
      <c r="L32" s="232"/>
    </row>
    <row r="33" spans="1:12" ht="13.8">
      <c r="A33" s="189">
        <f>+'PLAYER INFO'!C26</f>
        <v>0</v>
      </c>
      <c r="B33" s="190"/>
      <c r="C33" s="191"/>
      <c r="D33" s="98">
        <v>60</v>
      </c>
      <c r="E33" s="99">
        <v>0</v>
      </c>
      <c r="F33" s="98">
        <v>695</v>
      </c>
      <c r="G33" s="99">
        <v>0</v>
      </c>
      <c r="H33" s="98">
        <v>375</v>
      </c>
      <c r="I33" s="99">
        <v>0</v>
      </c>
      <c r="J33" s="231">
        <f t="shared" si="0"/>
        <v>0</v>
      </c>
      <c r="K33" s="232"/>
      <c r="L33" s="232"/>
    </row>
    <row r="34" spans="1:12" ht="13.8">
      <c r="A34" s="189">
        <f>+'PLAYER INFO'!C27</f>
        <v>0</v>
      </c>
      <c r="B34" s="190"/>
      <c r="C34" s="191"/>
      <c r="D34" s="98">
        <v>60</v>
      </c>
      <c r="E34" s="99">
        <v>0</v>
      </c>
      <c r="F34" s="98">
        <v>695</v>
      </c>
      <c r="G34" s="99">
        <v>0</v>
      </c>
      <c r="H34" s="98">
        <v>375</v>
      </c>
      <c r="I34" s="99">
        <v>0</v>
      </c>
      <c r="J34" s="231">
        <f t="shared" si="0"/>
        <v>0</v>
      </c>
      <c r="K34" s="232"/>
      <c r="L34" s="232"/>
    </row>
  </sheetData>
  <mergeCells count="46">
    <mergeCell ref="J30:L30"/>
    <mergeCell ref="J31:L31"/>
    <mergeCell ref="J32:L32"/>
    <mergeCell ref="J33:L33"/>
    <mergeCell ref="J34:L34"/>
    <mergeCell ref="J25:L25"/>
    <mergeCell ref="J26:L26"/>
    <mergeCell ref="J27:L27"/>
    <mergeCell ref="J28:L28"/>
    <mergeCell ref="J29:L29"/>
    <mergeCell ref="A22:C22"/>
    <mergeCell ref="A23:C23"/>
    <mergeCell ref="A24:C24"/>
    <mergeCell ref="J18:L18"/>
    <mergeCell ref="J19:L19"/>
    <mergeCell ref="J20:L20"/>
    <mergeCell ref="J21:L21"/>
    <mergeCell ref="J22:L22"/>
    <mergeCell ref="J23:L23"/>
    <mergeCell ref="J24:L24"/>
    <mergeCell ref="A19:C19"/>
    <mergeCell ref="A20:C20"/>
    <mergeCell ref="A21:C21"/>
    <mergeCell ref="G14:I17"/>
    <mergeCell ref="A18:C18"/>
    <mergeCell ref="F1:L4"/>
    <mergeCell ref="A9:I9"/>
    <mergeCell ref="A10:I10"/>
    <mergeCell ref="A11:I11"/>
    <mergeCell ref="D14:F17"/>
    <mergeCell ref="A12:I12"/>
    <mergeCell ref="F5:L7"/>
    <mergeCell ref="J14:L17"/>
    <mergeCell ref="A14:C17"/>
    <mergeCell ref="A8:I8"/>
    <mergeCell ref="J13:K13"/>
    <mergeCell ref="A25:C25"/>
    <mergeCell ref="A26:C26"/>
    <mergeCell ref="A27:C27"/>
    <mergeCell ref="A28:C28"/>
    <mergeCell ref="A29:C29"/>
    <mergeCell ref="A30:C30"/>
    <mergeCell ref="A31:C31"/>
    <mergeCell ref="A32:C32"/>
    <mergeCell ref="A33:C33"/>
    <mergeCell ref="A34:C34"/>
  </mergeCells>
  <phoneticPr fontId="3" type="noConversion"/>
  <pageMargins left="0.75" right="0.75" top="1" bottom="1" header="0.5" footer="0.5"/>
  <pageSetup paperSize="9" orientation="landscape"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L13"/>
  <sheetViews>
    <sheetView zoomScale="69" zoomScaleNormal="69" zoomScalePageLayoutView="153" workbookViewId="0">
      <selection activeCell="E8" sqref="E8:E9"/>
    </sheetView>
  </sheetViews>
  <sheetFormatPr defaultColWidth="10.796875" defaultRowHeight="13.8"/>
  <cols>
    <col min="1" max="16384" width="10.796875" style="102"/>
  </cols>
  <sheetData>
    <row r="1" spans="1:12" s="84" customFormat="1" ht="13.2">
      <c r="A1" s="82"/>
      <c r="B1" s="83"/>
      <c r="C1" s="83"/>
      <c r="D1" s="83"/>
      <c r="E1" s="83"/>
      <c r="F1" s="192" t="s">
        <v>97</v>
      </c>
      <c r="G1" s="193"/>
      <c r="H1" s="193"/>
      <c r="I1" s="193"/>
      <c r="J1" s="193"/>
      <c r="K1" s="193"/>
      <c r="L1" s="194"/>
    </row>
    <row r="2" spans="1:12" s="84" customFormat="1" ht="13.2">
      <c r="A2" s="82"/>
      <c r="B2" s="83"/>
      <c r="C2" s="83"/>
      <c r="D2" s="83"/>
      <c r="E2" s="83"/>
      <c r="F2" s="195"/>
      <c r="G2" s="193"/>
      <c r="H2" s="193"/>
      <c r="I2" s="193"/>
      <c r="J2" s="193"/>
      <c r="K2" s="193"/>
      <c r="L2" s="194"/>
    </row>
    <row r="3" spans="1:12" s="84" customFormat="1" ht="13.2">
      <c r="A3" s="82"/>
      <c r="B3" s="83"/>
      <c r="C3" s="83"/>
      <c r="D3" s="83"/>
      <c r="E3" s="83"/>
      <c r="F3" s="195"/>
      <c r="G3" s="193"/>
      <c r="H3" s="193"/>
      <c r="I3" s="193"/>
      <c r="J3" s="193"/>
      <c r="K3" s="193"/>
      <c r="L3" s="194"/>
    </row>
    <row r="4" spans="1:12" s="84" customFormat="1" ht="31.95" customHeight="1" thickBot="1">
      <c r="A4" s="82"/>
      <c r="B4" s="83"/>
      <c r="C4" s="83"/>
      <c r="D4" s="83"/>
      <c r="E4" s="83"/>
      <c r="F4" s="196"/>
      <c r="G4" s="197"/>
      <c r="H4" s="197"/>
      <c r="I4" s="197"/>
      <c r="J4" s="197"/>
      <c r="K4" s="197"/>
      <c r="L4" s="198"/>
    </row>
    <row r="5" spans="1:12" s="84" customFormat="1" ht="16.05" customHeight="1">
      <c r="A5" s="82"/>
      <c r="B5" s="83"/>
      <c r="C5" s="83"/>
      <c r="D5" s="83"/>
      <c r="E5" s="83"/>
      <c r="F5" s="211" t="s">
        <v>140</v>
      </c>
      <c r="G5" s="212"/>
      <c r="H5" s="212"/>
      <c r="I5" s="212"/>
      <c r="J5" s="212"/>
      <c r="K5" s="212"/>
      <c r="L5" s="213"/>
    </row>
    <row r="6" spans="1:12" s="84" customFormat="1" ht="16.05" customHeight="1">
      <c r="A6" s="82"/>
      <c r="B6" s="83"/>
      <c r="C6" s="83"/>
      <c r="D6" s="83"/>
      <c r="E6" s="83"/>
      <c r="F6" s="214"/>
      <c r="G6" s="215"/>
      <c r="H6" s="215"/>
      <c r="I6" s="215"/>
      <c r="J6" s="215"/>
      <c r="K6" s="215"/>
      <c r="L6" s="216"/>
    </row>
    <row r="7" spans="1:12" s="84" customFormat="1" ht="16.95" customHeight="1" thickBot="1">
      <c r="A7" s="82"/>
      <c r="B7" s="83"/>
      <c r="C7" s="83"/>
      <c r="D7" s="83"/>
      <c r="E7" s="83"/>
      <c r="F7" s="217"/>
      <c r="G7" s="218"/>
      <c r="H7" s="218"/>
      <c r="I7" s="218"/>
      <c r="J7" s="218"/>
      <c r="K7" s="218"/>
      <c r="L7" s="219"/>
    </row>
    <row r="8" spans="1:12" s="84" customFormat="1" ht="36" customHeight="1">
      <c r="A8" s="245" t="s">
        <v>98</v>
      </c>
      <c r="B8" s="246"/>
      <c r="C8" s="247"/>
      <c r="D8" s="239" t="s">
        <v>148</v>
      </c>
      <c r="E8" s="239" t="s">
        <v>20</v>
      </c>
      <c r="F8" s="239" t="s">
        <v>21</v>
      </c>
      <c r="G8" s="239" t="s">
        <v>22</v>
      </c>
      <c r="H8" s="239" t="s">
        <v>32</v>
      </c>
      <c r="I8" s="239" t="s">
        <v>34</v>
      </c>
      <c r="J8" s="233" t="s">
        <v>31</v>
      </c>
      <c r="K8" s="234"/>
      <c r="L8" s="235"/>
    </row>
    <row r="9" spans="1:12" s="84" customFormat="1" ht="1.05" customHeight="1">
      <c r="A9" s="248"/>
      <c r="B9" s="249"/>
      <c r="C9" s="250"/>
      <c r="D9" s="240"/>
      <c r="E9" s="240"/>
      <c r="F9" s="240"/>
      <c r="G9" s="240"/>
      <c r="H9" s="240"/>
      <c r="I9" s="240"/>
      <c r="J9" s="236"/>
      <c r="K9" s="237"/>
      <c r="L9" s="238"/>
    </row>
    <row r="10" spans="1:12" s="84" customFormat="1">
      <c r="A10" s="241" t="s">
        <v>33</v>
      </c>
      <c r="B10" s="242"/>
      <c r="C10" s="243"/>
      <c r="D10" s="99">
        <v>0</v>
      </c>
      <c r="E10" s="99">
        <v>0</v>
      </c>
      <c r="F10" s="99">
        <v>0</v>
      </c>
      <c r="G10" s="99">
        <v>0</v>
      </c>
      <c r="H10" s="98">
        <v>290</v>
      </c>
      <c r="I10" s="100">
        <f>G10+F10+E10+D10</f>
        <v>0</v>
      </c>
      <c r="J10" s="244">
        <f>H10*I10</f>
        <v>0</v>
      </c>
      <c r="K10" s="244"/>
      <c r="L10" s="244"/>
    </row>
    <row r="11" spans="1:12" s="84" customFormat="1" ht="40.950000000000003" customHeight="1">
      <c r="A11" s="245" t="s">
        <v>88</v>
      </c>
      <c r="B11" s="246"/>
      <c r="C11" s="247"/>
      <c r="D11" s="239" t="s">
        <v>89</v>
      </c>
      <c r="E11" s="239" t="s">
        <v>90</v>
      </c>
      <c r="F11" s="239" t="s">
        <v>91</v>
      </c>
      <c r="G11" s="239" t="s">
        <v>152</v>
      </c>
      <c r="H11" s="239" t="s">
        <v>93</v>
      </c>
      <c r="I11" s="239" t="s">
        <v>94</v>
      </c>
      <c r="J11" s="233" t="s">
        <v>31</v>
      </c>
      <c r="K11" s="234"/>
      <c r="L11" s="235"/>
    </row>
    <row r="12" spans="1:12" s="84" customFormat="1" ht="4.95" customHeight="1">
      <c r="A12" s="248"/>
      <c r="B12" s="249"/>
      <c r="C12" s="250"/>
      <c r="D12" s="240"/>
      <c r="E12" s="240"/>
      <c r="F12" s="240"/>
      <c r="G12" s="240"/>
      <c r="H12" s="240"/>
      <c r="I12" s="240"/>
      <c r="J12" s="236"/>
      <c r="K12" s="237"/>
      <c r="L12" s="238"/>
    </row>
    <row r="13" spans="1:12" s="84" customFormat="1">
      <c r="A13" s="241" t="s">
        <v>92</v>
      </c>
      <c r="B13" s="242"/>
      <c r="C13" s="243"/>
      <c r="D13" s="99">
        <v>0</v>
      </c>
      <c r="E13" s="99">
        <v>0</v>
      </c>
      <c r="F13" s="99">
        <v>0</v>
      </c>
      <c r="G13" s="99">
        <v>0</v>
      </c>
      <c r="H13" s="98">
        <v>240</v>
      </c>
      <c r="I13" s="101">
        <f>G13+F13+E13+D13</f>
        <v>0</v>
      </c>
      <c r="J13" s="244">
        <f>H13*I13</f>
        <v>0</v>
      </c>
      <c r="K13" s="244"/>
      <c r="L13" s="244"/>
    </row>
  </sheetData>
  <mergeCells count="22">
    <mergeCell ref="A13:C13"/>
    <mergeCell ref="J13:L13"/>
    <mergeCell ref="F1:L4"/>
    <mergeCell ref="F5:L7"/>
    <mergeCell ref="A11:C12"/>
    <mergeCell ref="D11:D12"/>
    <mergeCell ref="E11:E12"/>
    <mergeCell ref="F11:F12"/>
    <mergeCell ref="G11:G12"/>
    <mergeCell ref="H11:H12"/>
    <mergeCell ref="I11:I12"/>
    <mergeCell ref="J11:L12"/>
    <mergeCell ref="J10:L10"/>
    <mergeCell ref="A8:C9"/>
    <mergeCell ref="A10:C10"/>
    <mergeCell ref="D8:D9"/>
    <mergeCell ref="J8:L9"/>
    <mergeCell ref="E8:E9"/>
    <mergeCell ref="F8:F9"/>
    <mergeCell ref="G8:G9"/>
    <mergeCell ref="H8:H9"/>
    <mergeCell ref="I8:I9"/>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4CEBF2"/>
  </sheetPr>
  <dimension ref="A1:M14"/>
  <sheetViews>
    <sheetView zoomScale="79" zoomScaleNormal="79" zoomScalePageLayoutView="148" workbookViewId="0">
      <selection activeCell="F11" sqref="F11:I11"/>
    </sheetView>
  </sheetViews>
  <sheetFormatPr defaultColWidth="10.796875" defaultRowHeight="13.2"/>
  <cols>
    <col min="1" max="8" width="10.796875" style="84"/>
    <col min="9" max="9" width="9.5" style="84" customWidth="1"/>
    <col min="10" max="10" width="9.296875" style="84" bestFit="1" customWidth="1"/>
    <col min="11" max="11" width="10.296875" style="84" bestFit="1" customWidth="1"/>
    <col min="12" max="16384" width="10.796875" style="84"/>
  </cols>
  <sheetData>
    <row r="1" spans="1:13" ht="16.05" customHeight="1">
      <c r="A1" s="82"/>
      <c r="B1" s="83"/>
      <c r="C1" s="83"/>
      <c r="D1" s="83"/>
      <c r="E1" s="83"/>
      <c r="F1" s="265" t="s">
        <v>141</v>
      </c>
      <c r="G1" s="266"/>
      <c r="H1" s="266"/>
      <c r="I1" s="266"/>
      <c r="J1" s="266"/>
      <c r="K1" s="266"/>
      <c r="L1" s="266"/>
      <c r="M1" s="267"/>
    </row>
    <row r="2" spans="1:13">
      <c r="A2" s="82"/>
      <c r="B2" s="83"/>
      <c r="C2" s="83"/>
      <c r="D2" s="83"/>
      <c r="E2" s="83"/>
      <c r="F2" s="192"/>
      <c r="G2" s="268"/>
      <c r="H2" s="268"/>
      <c r="I2" s="268"/>
      <c r="J2" s="268"/>
      <c r="K2" s="268"/>
      <c r="L2" s="268"/>
      <c r="M2" s="269"/>
    </row>
    <row r="3" spans="1:13">
      <c r="A3" s="82"/>
      <c r="B3" s="83"/>
      <c r="C3" s="83"/>
      <c r="D3" s="83"/>
      <c r="E3" s="83"/>
      <c r="F3" s="192"/>
      <c r="G3" s="268"/>
      <c r="H3" s="268"/>
      <c r="I3" s="268"/>
      <c r="J3" s="268"/>
      <c r="K3" s="268"/>
      <c r="L3" s="268"/>
      <c r="M3" s="269"/>
    </row>
    <row r="4" spans="1:13" ht="31.95" customHeight="1" thickBot="1">
      <c r="A4" s="82"/>
      <c r="B4" s="83"/>
      <c r="C4" s="83"/>
      <c r="D4" s="83"/>
      <c r="E4" s="83"/>
      <c r="F4" s="270"/>
      <c r="G4" s="271"/>
      <c r="H4" s="271"/>
      <c r="I4" s="271"/>
      <c r="J4" s="271"/>
      <c r="K4" s="271"/>
      <c r="L4" s="271"/>
      <c r="M4" s="272"/>
    </row>
    <row r="5" spans="1:13" ht="16.05" customHeight="1">
      <c r="A5" s="82"/>
      <c r="B5" s="83"/>
      <c r="C5" s="83"/>
      <c r="D5" s="83"/>
      <c r="E5" s="83"/>
      <c r="F5" s="211" t="s">
        <v>62</v>
      </c>
      <c r="G5" s="257"/>
      <c r="H5" s="257"/>
      <c r="I5" s="257"/>
      <c r="J5" s="257"/>
      <c r="K5" s="257"/>
      <c r="L5" s="257"/>
      <c r="M5" s="258"/>
    </row>
    <row r="6" spans="1:13" ht="16.05" customHeight="1">
      <c r="A6" s="82"/>
      <c r="B6" s="83"/>
      <c r="C6" s="83"/>
      <c r="D6" s="83"/>
      <c r="E6" s="83"/>
      <c r="F6" s="259"/>
      <c r="G6" s="260"/>
      <c r="H6" s="260"/>
      <c r="I6" s="260"/>
      <c r="J6" s="260"/>
      <c r="K6" s="260"/>
      <c r="L6" s="260"/>
      <c r="M6" s="261"/>
    </row>
    <row r="7" spans="1:13" ht="16.95" customHeight="1" thickBot="1">
      <c r="A7" s="82"/>
      <c r="B7" s="83"/>
      <c r="C7" s="83"/>
      <c r="D7" s="83"/>
      <c r="E7" s="83"/>
      <c r="F7" s="262"/>
      <c r="G7" s="263"/>
      <c r="H7" s="263"/>
      <c r="I7" s="263"/>
      <c r="J7" s="263"/>
      <c r="K7" s="263"/>
      <c r="L7" s="263"/>
      <c r="M7" s="264"/>
    </row>
    <row r="8" spans="1:13" s="87" customFormat="1" ht="31.95" customHeight="1">
      <c r="A8" s="254" t="s">
        <v>39</v>
      </c>
      <c r="B8" s="255"/>
      <c r="C8" s="255"/>
      <c r="D8" s="255"/>
      <c r="E8" s="255"/>
      <c r="F8" s="255"/>
      <c r="G8" s="255"/>
      <c r="H8" s="255"/>
      <c r="I8" s="256"/>
      <c r="J8" s="254" t="s">
        <v>37</v>
      </c>
      <c r="K8" s="255"/>
      <c r="L8" s="255"/>
      <c r="M8" s="256"/>
    </row>
    <row r="9" spans="1:13" ht="49.95" customHeight="1">
      <c r="A9" s="273" t="s">
        <v>40</v>
      </c>
      <c r="B9" s="274"/>
      <c r="C9" s="274"/>
      <c r="D9" s="274"/>
      <c r="E9" s="275"/>
      <c r="F9" s="283" t="s">
        <v>105</v>
      </c>
      <c r="G9" s="284"/>
      <c r="H9" s="284"/>
      <c r="I9" s="285"/>
      <c r="J9" s="103" t="s">
        <v>104</v>
      </c>
      <c r="K9" s="103" t="s">
        <v>77</v>
      </c>
      <c r="L9" s="103" t="s">
        <v>103</v>
      </c>
      <c r="M9" s="103" t="s">
        <v>31</v>
      </c>
    </row>
    <row r="10" spans="1:13" ht="16.05" customHeight="1">
      <c r="A10" s="276" t="s">
        <v>149</v>
      </c>
      <c r="B10" s="277"/>
      <c r="C10" s="277"/>
      <c r="D10" s="277"/>
      <c r="E10" s="278"/>
      <c r="F10" s="283" t="s">
        <v>81</v>
      </c>
      <c r="G10" s="284"/>
      <c r="H10" s="284"/>
      <c r="I10" s="285"/>
      <c r="J10" s="88">
        <v>475</v>
      </c>
      <c r="K10" s="104">
        <v>0</v>
      </c>
      <c r="L10" s="104">
        <v>0</v>
      </c>
      <c r="M10" s="88">
        <f>(J10*K10)*L10</f>
        <v>0</v>
      </c>
    </row>
    <row r="11" spans="1:13" ht="31.95" customHeight="1">
      <c r="A11" s="279"/>
      <c r="B11" s="280"/>
      <c r="C11" s="280"/>
      <c r="D11" s="280"/>
      <c r="E11" s="281"/>
      <c r="F11" s="283" t="s">
        <v>82</v>
      </c>
      <c r="G11" s="284"/>
      <c r="H11" s="284"/>
      <c r="I11" s="285"/>
      <c r="J11" s="88">
        <v>300</v>
      </c>
      <c r="K11" s="104">
        <v>0</v>
      </c>
      <c r="L11" s="104">
        <v>0</v>
      </c>
      <c r="M11" s="88">
        <f t="shared" ref="M11:M13" si="0">(J11*K11)*L11</f>
        <v>0</v>
      </c>
    </row>
    <row r="12" spans="1:13" ht="16.05" customHeight="1">
      <c r="A12" s="282" t="s">
        <v>150</v>
      </c>
      <c r="B12" s="282"/>
      <c r="C12" s="282"/>
      <c r="D12" s="282"/>
      <c r="E12" s="282"/>
      <c r="F12" s="283" t="s">
        <v>83</v>
      </c>
      <c r="G12" s="284"/>
      <c r="H12" s="284"/>
      <c r="I12" s="285"/>
      <c r="J12" s="88">
        <v>525</v>
      </c>
      <c r="K12" s="104">
        <v>0</v>
      </c>
      <c r="L12" s="104">
        <v>0</v>
      </c>
      <c r="M12" s="88">
        <f t="shared" si="0"/>
        <v>0</v>
      </c>
    </row>
    <row r="13" spans="1:13" ht="31.95" customHeight="1">
      <c r="A13" s="282"/>
      <c r="B13" s="282"/>
      <c r="C13" s="282"/>
      <c r="D13" s="282"/>
      <c r="E13" s="282"/>
      <c r="F13" s="283" t="s">
        <v>84</v>
      </c>
      <c r="G13" s="284"/>
      <c r="H13" s="284"/>
      <c r="I13" s="285"/>
      <c r="J13" s="88">
        <v>380</v>
      </c>
      <c r="K13" s="104">
        <v>0</v>
      </c>
      <c r="L13" s="104">
        <v>0</v>
      </c>
      <c r="M13" s="88">
        <f t="shared" si="0"/>
        <v>0</v>
      </c>
    </row>
    <row r="14" spans="1:13">
      <c r="J14" s="251" t="s">
        <v>38</v>
      </c>
      <c r="K14" s="252"/>
      <c r="L14" s="253"/>
      <c r="M14" s="105">
        <f>SUM(M10:M13)</f>
        <v>0</v>
      </c>
    </row>
  </sheetData>
  <mergeCells count="13">
    <mergeCell ref="J14:L14"/>
    <mergeCell ref="J8:M8"/>
    <mergeCell ref="F5:M7"/>
    <mergeCell ref="F1:M4"/>
    <mergeCell ref="A9:E9"/>
    <mergeCell ref="A10:E11"/>
    <mergeCell ref="A12:E13"/>
    <mergeCell ref="F9:I9"/>
    <mergeCell ref="F10:I10"/>
    <mergeCell ref="F11:I11"/>
    <mergeCell ref="F12:I12"/>
    <mergeCell ref="F13:I13"/>
    <mergeCell ref="A8:I8"/>
  </mergeCells>
  <pageMargins left="0.75" right="0.75" top="1" bottom="1" header="0.5" footer="0.5"/>
  <pageSetup paperSize="9" orientation="portrait" horizontalDpi="4294967292" verticalDpi="4294967292"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BFF66"/>
  </sheetPr>
  <dimension ref="A1:N76"/>
  <sheetViews>
    <sheetView tabSelected="1" topLeftCell="A46" zoomScale="73" zoomScaleNormal="73" zoomScalePageLayoutView="136" workbookViewId="0">
      <selection activeCell="K59" sqref="K59:K60"/>
    </sheetView>
  </sheetViews>
  <sheetFormatPr defaultColWidth="10.796875" defaultRowHeight="13.8"/>
  <cols>
    <col min="1" max="1" width="4.296875" style="15" bestFit="1" customWidth="1"/>
    <col min="2" max="2" width="10.796875" style="15"/>
    <col min="3" max="3" width="11.796875" style="15" customWidth="1"/>
    <col min="4" max="5" width="10.796875" style="15" customWidth="1"/>
    <col min="6" max="6" width="10.796875" style="15"/>
    <col min="7" max="7" width="10.796875" style="15" customWidth="1"/>
    <col min="8" max="8" width="10.796875" style="15"/>
    <col min="9" max="10" width="10.796875" style="15" customWidth="1"/>
    <col min="11" max="11" width="13" style="15" customWidth="1"/>
    <col min="12" max="16384" width="10.796875" style="15"/>
  </cols>
  <sheetData>
    <row r="1" spans="1:14" ht="16.05" customHeight="1">
      <c r="A1" s="13"/>
      <c r="B1" s="14"/>
      <c r="C1" s="14"/>
      <c r="D1" s="14"/>
      <c r="E1" s="14"/>
      <c r="F1" s="377" t="s">
        <v>96</v>
      </c>
      <c r="G1" s="378"/>
      <c r="H1" s="378"/>
      <c r="I1" s="378"/>
      <c r="J1" s="378"/>
      <c r="K1" s="378"/>
      <c r="L1" s="378"/>
      <c r="M1" s="378"/>
      <c r="N1" s="378"/>
    </row>
    <row r="2" spans="1:14" ht="16.05" customHeight="1">
      <c r="A2" s="13"/>
      <c r="B2" s="14"/>
      <c r="C2" s="14"/>
      <c r="D2" s="14"/>
      <c r="E2" s="14"/>
      <c r="F2" s="377"/>
      <c r="G2" s="378"/>
      <c r="H2" s="378"/>
      <c r="I2" s="378"/>
      <c r="J2" s="378"/>
      <c r="K2" s="378"/>
      <c r="L2" s="378"/>
      <c r="M2" s="378"/>
      <c r="N2" s="378"/>
    </row>
    <row r="3" spans="1:14" ht="16.05" customHeight="1">
      <c r="A3" s="13"/>
      <c r="B3" s="14"/>
      <c r="C3" s="14"/>
      <c r="D3" s="14"/>
      <c r="E3" s="14"/>
      <c r="F3" s="377"/>
      <c r="G3" s="378"/>
      <c r="H3" s="378"/>
      <c r="I3" s="378"/>
      <c r="J3" s="378"/>
      <c r="K3" s="378"/>
      <c r="L3" s="378"/>
      <c r="M3" s="378"/>
      <c r="N3" s="378"/>
    </row>
    <row r="4" spans="1:14" ht="31.95" customHeight="1">
      <c r="A4" s="13"/>
      <c r="B4" s="14"/>
      <c r="C4" s="14"/>
      <c r="D4" s="14"/>
      <c r="E4" s="14"/>
      <c r="F4" s="377"/>
      <c r="G4" s="378"/>
      <c r="H4" s="378"/>
      <c r="I4" s="378"/>
      <c r="J4" s="378"/>
      <c r="K4" s="378"/>
      <c r="L4" s="378"/>
      <c r="M4" s="378"/>
      <c r="N4" s="378"/>
    </row>
    <row r="5" spans="1:14" ht="16.05" customHeight="1">
      <c r="A5" s="13"/>
      <c r="B5" s="14"/>
      <c r="C5" s="14"/>
      <c r="D5" s="14"/>
      <c r="E5" s="14"/>
      <c r="F5" s="375" t="s">
        <v>61</v>
      </c>
      <c r="G5" s="376"/>
      <c r="H5" s="376"/>
      <c r="I5" s="376"/>
      <c r="J5" s="376"/>
      <c r="K5" s="376"/>
      <c r="L5" s="376"/>
      <c r="M5" s="376"/>
      <c r="N5" s="376"/>
    </row>
    <row r="6" spans="1:14" ht="16.05" customHeight="1">
      <c r="A6" s="13"/>
      <c r="B6" s="14"/>
      <c r="C6" s="14"/>
      <c r="D6" s="14"/>
      <c r="E6" s="14"/>
      <c r="F6" s="375"/>
      <c r="G6" s="376"/>
      <c r="H6" s="376"/>
      <c r="I6" s="376"/>
      <c r="J6" s="376"/>
      <c r="K6" s="376"/>
      <c r="L6" s="376"/>
      <c r="M6" s="376"/>
      <c r="N6" s="376"/>
    </row>
    <row r="7" spans="1:14" ht="16.95" customHeight="1" thickBot="1">
      <c r="A7" s="13"/>
      <c r="B7" s="14"/>
      <c r="C7" s="14"/>
      <c r="D7" s="14"/>
      <c r="E7" s="14"/>
      <c r="F7" s="375"/>
      <c r="G7" s="376"/>
      <c r="H7" s="376"/>
      <c r="I7" s="376"/>
      <c r="J7" s="376"/>
      <c r="K7" s="376"/>
      <c r="L7" s="376"/>
      <c r="M7" s="376"/>
      <c r="N7" s="376"/>
    </row>
    <row r="8" spans="1:14" ht="16.95" customHeight="1">
      <c r="A8" s="317" t="s">
        <v>58</v>
      </c>
      <c r="B8" s="318"/>
      <c r="C8" s="319"/>
      <c r="D8" s="27"/>
      <c r="E8" s="294" t="s">
        <v>59</v>
      </c>
      <c r="F8" s="295"/>
      <c r="G8" s="30"/>
      <c r="H8" s="31"/>
      <c r="I8" s="315" t="s">
        <v>55</v>
      </c>
      <c r="J8" s="316"/>
      <c r="K8" s="381" t="s">
        <v>64</v>
      </c>
      <c r="L8" s="315"/>
      <c r="M8" s="315"/>
      <c r="N8" s="316"/>
    </row>
    <row r="9" spans="1:14" ht="16.95" customHeight="1">
      <c r="A9" s="320"/>
      <c r="B9" s="321"/>
      <c r="C9" s="322"/>
      <c r="D9" s="28"/>
      <c r="E9" s="330" t="s">
        <v>60</v>
      </c>
      <c r="F9" s="331"/>
      <c r="G9" s="32"/>
      <c r="H9" s="33"/>
      <c r="I9" s="309" t="s">
        <v>56</v>
      </c>
      <c r="J9" s="310"/>
      <c r="K9" s="379" t="s">
        <v>126</v>
      </c>
      <c r="L9" s="309"/>
      <c r="M9" s="309"/>
      <c r="N9" s="310"/>
    </row>
    <row r="10" spans="1:14" ht="16.95" customHeight="1">
      <c r="A10" s="320"/>
      <c r="B10" s="321"/>
      <c r="C10" s="322"/>
      <c r="D10" s="28"/>
      <c r="E10" s="330"/>
      <c r="F10" s="331"/>
      <c r="G10" s="32"/>
      <c r="H10" s="33"/>
      <c r="I10" s="309"/>
      <c r="J10" s="310"/>
      <c r="K10" s="379"/>
      <c r="L10" s="309"/>
      <c r="M10" s="309"/>
      <c r="N10" s="310"/>
    </row>
    <row r="11" spans="1:14" ht="16.95" customHeight="1">
      <c r="A11" s="320"/>
      <c r="B11" s="321"/>
      <c r="C11" s="322"/>
      <c r="D11" s="28"/>
      <c r="E11" s="326" t="s">
        <v>123</v>
      </c>
      <c r="F11" s="327"/>
      <c r="G11" s="32"/>
      <c r="H11" s="33"/>
      <c r="I11" s="309" t="s">
        <v>57</v>
      </c>
      <c r="J11" s="310"/>
      <c r="K11" s="379"/>
      <c r="L11" s="309"/>
      <c r="M11" s="309"/>
      <c r="N11" s="310"/>
    </row>
    <row r="12" spans="1:14" ht="34.049999999999997" customHeight="1" thickBot="1">
      <c r="A12" s="323"/>
      <c r="B12" s="324"/>
      <c r="C12" s="325"/>
      <c r="D12" s="29"/>
      <c r="E12" s="328"/>
      <c r="F12" s="329"/>
      <c r="G12" s="32"/>
      <c r="H12" s="33"/>
      <c r="I12" s="353"/>
      <c r="J12" s="354"/>
      <c r="K12" s="380"/>
      <c r="L12" s="353"/>
      <c r="M12" s="353"/>
      <c r="N12" s="354"/>
    </row>
    <row r="13" spans="1:14">
      <c r="A13" s="357" t="s">
        <v>48</v>
      </c>
      <c r="B13" s="358"/>
      <c r="C13" s="359"/>
      <c r="D13" s="349" t="s">
        <v>49</v>
      </c>
      <c r="E13" s="349" t="s">
        <v>74</v>
      </c>
      <c r="F13" s="361" t="s">
        <v>17</v>
      </c>
      <c r="G13" s="363" t="s">
        <v>51</v>
      </c>
      <c r="H13" s="345" t="s">
        <v>75</v>
      </c>
      <c r="I13" s="345" t="s">
        <v>52</v>
      </c>
      <c r="J13" s="347" t="s">
        <v>17</v>
      </c>
      <c r="K13" s="355" t="s">
        <v>53</v>
      </c>
      <c r="L13" s="349" t="s">
        <v>76</v>
      </c>
      <c r="M13" s="349" t="s">
        <v>17</v>
      </c>
      <c r="N13" s="351" t="s">
        <v>54</v>
      </c>
    </row>
    <row r="14" spans="1:14" ht="34.049999999999997" customHeight="1" thickBot="1">
      <c r="A14" s="298"/>
      <c r="B14" s="299"/>
      <c r="C14" s="360"/>
      <c r="D14" s="350"/>
      <c r="E14" s="350"/>
      <c r="F14" s="362"/>
      <c r="G14" s="364"/>
      <c r="H14" s="346"/>
      <c r="I14" s="346"/>
      <c r="J14" s="348"/>
      <c r="K14" s="356"/>
      <c r="L14" s="350"/>
      <c r="M14" s="350"/>
      <c r="N14" s="352"/>
    </row>
    <row r="15" spans="1:14" ht="15">
      <c r="A15" s="291">
        <f>+'PLAYER INFO'!C12</f>
        <v>0</v>
      </c>
      <c r="B15" s="292"/>
      <c r="C15" s="293"/>
      <c r="D15" s="17">
        <v>65</v>
      </c>
      <c r="E15" s="18"/>
      <c r="F15" s="35">
        <v>0</v>
      </c>
      <c r="G15" s="17">
        <v>110</v>
      </c>
      <c r="H15" s="17"/>
      <c r="I15" s="18"/>
      <c r="J15" s="36">
        <v>0</v>
      </c>
      <c r="K15" s="20">
        <v>500</v>
      </c>
      <c r="L15" s="19"/>
      <c r="M15" s="37">
        <v>0</v>
      </c>
      <c r="N15" s="34">
        <f>(D15*F15)+(G15*J15)+(K15*M15)</f>
        <v>0</v>
      </c>
    </row>
    <row r="16" spans="1:14" ht="15">
      <c r="A16" s="291">
        <f>+'PLAYER INFO'!C13</f>
        <v>0</v>
      </c>
      <c r="B16" s="292"/>
      <c r="C16" s="293"/>
      <c r="D16" s="17">
        <v>65</v>
      </c>
      <c r="E16" s="18"/>
      <c r="F16" s="35">
        <v>0</v>
      </c>
      <c r="G16" s="17">
        <v>110</v>
      </c>
      <c r="H16" s="17"/>
      <c r="I16" s="18"/>
      <c r="J16" s="36">
        <v>0</v>
      </c>
      <c r="K16" s="47">
        <v>500</v>
      </c>
      <c r="L16" s="19"/>
      <c r="M16" s="37">
        <v>0</v>
      </c>
      <c r="N16" s="34">
        <f t="shared" ref="N16:N30" si="0">(D16*F16)+(G16*J16)+(K16*M16)</f>
        <v>0</v>
      </c>
    </row>
    <row r="17" spans="1:14" ht="15">
      <c r="A17" s="291">
        <f>+'PLAYER INFO'!C14</f>
        <v>0</v>
      </c>
      <c r="B17" s="292"/>
      <c r="C17" s="293"/>
      <c r="D17" s="17">
        <v>65</v>
      </c>
      <c r="E17" s="18"/>
      <c r="F17" s="35">
        <v>0</v>
      </c>
      <c r="G17" s="17">
        <v>110</v>
      </c>
      <c r="H17" s="17"/>
      <c r="I17" s="18"/>
      <c r="J17" s="36">
        <v>0</v>
      </c>
      <c r="K17" s="47">
        <v>500</v>
      </c>
      <c r="L17" s="19"/>
      <c r="M17" s="37">
        <v>0</v>
      </c>
      <c r="N17" s="34">
        <f t="shared" si="0"/>
        <v>0</v>
      </c>
    </row>
    <row r="18" spans="1:14" ht="15">
      <c r="A18" s="291">
        <f>+'PLAYER INFO'!C15</f>
        <v>0</v>
      </c>
      <c r="B18" s="292"/>
      <c r="C18" s="293"/>
      <c r="D18" s="17">
        <v>65</v>
      </c>
      <c r="E18" s="18"/>
      <c r="F18" s="35">
        <v>0</v>
      </c>
      <c r="G18" s="17">
        <v>110</v>
      </c>
      <c r="H18" s="17"/>
      <c r="I18" s="18"/>
      <c r="J18" s="36">
        <v>0</v>
      </c>
      <c r="K18" s="47">
        <v>500</v>
      </c>
      <c r="L18" s="19"/>
      <c r="M18" s="37">
        <v>0</v>
      </c>
      <c r="N18" s="34">
        <f t="shared" si="0"/>
        <v>0</v>
      </c>
    </row>
    <row r="19" spans="1:14" ht="15">
      <c r="A19" s="291">
        <f>+'PLAYER INFO'!C16</f>
        <v>0</v>
      </c>
      <c r="B19" s="292"/>
      <c r="C19" s="293"/>
      <c r="D19" s="17">
        <v>65</v>
      </c>
      <c r="E19" s="18"/>
      <c r="F19" s="35">
        <v>0</v>
      </c>
      <c r="G19" s="17">
        <v>110</v>
      </c>
      <c r="H19" s="17"/>
      <c r="I19" s="18"/>
      <c r="J19" s="36">
        <v>0</v>
      </c>
      <c r="K19" s="47">
        <v>500</v>
      </c>
      <c r="L19" s="19"/>
      <c r="M19" s="37">
        <v>0</v>
      </c>
      <c r="N19" s="34">
        <f t="shared" si="0"/>
        <v>0</v>
      </c>
    </row>
    <row r="20" spans="1:14" ht="15">
      <c r="A20" s="291">
        <f>+'PLAYER INFO'!C17</f>
        <v>0</v>
      </c>
      <c r="B20" s="292"/>
      <c r="C20" s="293"/>
      <c r="D20" s="17">
        <v>65</v>
      </c>
      <c r="E20" s="18"/>
      <c r="F20" s="35">
        <v>0</v>
      </c>
      <c r="G20" s="17">
        <v>110</v>
      </c>
      <c r="H20" s="17"/>
      <c r="I20" s="18"/>
      <c r="J20" s="36">
        <v>0</v>
      </c>
      <c r="K20" s="47">
        <v>500</v>
      </c>
      <c r="L20" s="19"/>
      <c r="M20" s="37">
        <v>0</v>
      </c>
      <c r="N20" s="34">
        <f t="shared" si="0"/>
        <v>0</v>
      </c>
    </row>
    <row r="21" spans="1:14" ht="15">
      <c r="A21" s="291">
        <f>+'PLAYER INFO'!C18</f>
        <v>0</v>
      </c>
      <c r="B21" s="292"/>
      <c r="C21" s="293"/>
      <c r="D21" s="17">
        <v>65</v>
      </c>
      <c r="E21" s="18"/>
      <c r="F21" s="35">
        <v>0</v>
      </c>
      <c r="G21" s="17">
        <v>110</v>
      </c>
      <c r="H21" s="17"/>
      <c r="I21" s="18"/>
      <c r="J21" s="36">
        <v>0</v>
      </c>
      <c r="K21" s="47">
        <v>500</v>
      </c>
      <c r="L21" s="19"/>
      <c r="M21" s="37">
        <v>0</v>
      </c>
      <c r="N21" s="34">
        <f t="shared" si="0"/>
        <v>0</v>
      </c>
    </row>
    <row r="22" spans="1:14" ht="15">
      <c r="A22" s="291">
        <f>+'PLAYER INFO'!C19</f>
        <v>0</v>
      </c>
      <c r="B22" s="292"/>
      <c r="C22" s="293"/>
      <c r="D22" s="17">
        <v>65</v>
      </c>
      <c r="E22" s="18"/>
      <c r="F22" s="35">
        <v>0</v>
      </c>
      <c r="G22" s="17">
        <v>110</v>
      </c>
      <c r="H22" s="17"/>
      <c r="I22" s="18"/>
      <c r="J22" s="36">
        <v>0</v>
      </c>
      <c r="K22" s="47">
        <v>500</v>
      </c>
      <c r="L22" s="19"/>
      <c r="M22" s="37">
        <v>0</v>
      </c>
      <c r="N22" s="34">
        <f t="shared" si="0"/>
        <v>0</v>
      </c>
    </row>
    <row r="23" spans="1:14" ht="15">
      <c r="A23" s="291">
        <f>+'PLAYER INFO'!C20</f>
        <v>0</v>
      </c>
      <c r="B23" s="292"/>
      <c r="C23" s="293"/>
      <c r="D23" s="17">
        <v>65</v>
      </c>
      <c r="E23" s="18"/>
      <c r="F23" s="35">
        <v>0</v>
      </c>
      <c r="G23" s="17">
        <v>110</v>
      </c>
      <c r="H23" s="17"/>
      <c r="I23" s="18"/>
      <c r="J23" s="36">
        <v>0</v>
      </c>
      <c r="K23" s="47">
        <v>500</v>
      </c>
      <c r="L23" s="19"/>
      <c r="M23" s="37">
        <v>0</v>
      </c>
      <c r="N23" s="34">
        <f t="shared" si="0"/>
        <v>0</v>
      </c>
    </row>
    <row r="24" spans="1:14" ht="15">
      <c r="A24" s="291">
        <f>+'PLAYER INFO'!C21</f>
        <v>0</v>
      </c>
      <c r="B24" s="292"/>
      <c r="C24" s="293"/>
      <c r="D24" s="17">
        <v>65</v>
      </c>
      <c r="E24" s="18"/>
      <c r="F24" s="35">
        <v>0</v>
      </c>
      <c r="G24" s="17">
        <v>110</v>
      </c>
      <c r="H24" s="17"/>
      <c r="I24" s="18"/>
      <c r="J24" s="36">
        <v>0</v>
      </c>
      <c r="K24" s="47">
        <v>500</v>
      </c>
      <c r="L24" s="19"/>
      <c r="M24" s="37">
        <v>0</v>
      </c>
      <c r="N24" s="34">
        <f t="shared" si="0"/>
        <v>0</v>
      </c>
    </row>
    <row r="25" spans="1:14" ht="15">
      <c r="A25" s="291">
        <f>+'PLAYER INFO'!C22</f>
        <v>0</v>
      </c>
      <c r="B25" s="292"/>
      <c r="C25" s="293"/>
      <c r="D25" s="17">
        <v>65</v>
      </c>
      <c r="E25" s="18"/>
      <c r="F25" s="35">
        <v>0</v>
      </c>
      <c r="G25" s="17">
        <v>110</v>
      </c>
      <c r="H25" s="17"/>
      <c r="I25" s="18"/>
      <c r="J25" s="36">
        <v>0</v>
      </c>
      <c r="K25" s="47">
        <v>500</v>
      </c>
      <c r="L25" s="19"/>
      <c r="M25" s="37">
        <v>0</v>
      </c>
      <c r="N25" s="34">
        <f t="shared" si="0"/>
        <v>0</v>
      </c>
    </row>
    <row r="26" spans="1:14" ht="15">
      <c r="A26" s="291">
        <f>+'PLAYER INFO'!C23</f>
        <v>0</v>
      </c>
      <c r="B26" s="292"/>
      <c r="C26" s="293"/>
      <c r="D26" s="17">
        <v>65</v>
      </c>
      <c r="E26" s="18"/>
      <c r="F26" s="35">
        <v>0</v>
      </c>
      <c r="G26" s="17">
        <v>110</v>
      </c>
      <c r="H26" s="17"/>
      <c r="I26" s="18"/>
      <c r="J26" s="36">
        <v>0</v>
      </c>
      <c r="K26" s="47">
        <v>500</v>
      </c>
      <c r="L26" s="19"/>
      <c r="M26" s="37">
        <v>0</v>
      </c>
      <c r="N26" s="34">
        <f t="shared" si="0"/>
        <v>0</v>
      </c>
    </row>
    <row r="27" spans="1:14" ht="15">
      <c r="A27" s="291">
        <f>+'PLAYER INFO'!C24</f>
        <v>0</v>
      </c>
      <c r="B27" s="292"/>
      <c r="C27" s="293"/>
      <c r="D27" s="17">
        <v>65</v>
      </c>
      <c r="E27" s="18"/>
      <c r="F27" s="35">
        <v>0</v>
      </c>
      <c r="G27" s="17">
        <v>110</v>
      </c>
      <c r="H27" s="17"/>
      <c r="I27" s="18"/>
      <c r="J27" s="36">
        <v>0</v>
      </c>
      <c r="K27" s="47">
        <v>500</v>
      </c>
      <c r="L27" s="19"/>
      <c r="M27" s="37">
        <v>0</v>
      </c>
      <c r="N27" s="34">
        <f t="shared" si="0"/>
        <v>0</v>
      </c>
    </row>
    <row r="28" spans="1:14" ht="15">
      <c r="A28" s="291">
        <f>+'PLAYER INFO'!C25</f>
        <v>0</v>
      </c>
      <c r="B28" s="292"/>
      <c r="C28" s="293"/>
      <c r="D28" s="17">
        <v>65</v>
      </c>
      <c r="E28" s="18"/>
      <c r="F28" s="35">
        <v>0</v>
      </c>
      <c r="G28" s="17">
        <v>110</v>
      </c>
      <c r="H28" s="17"/>
      <c r="I28" s="18"/>
      <c r="J28" s="36">
        <v>0</v>
      </c>
      <c r="K28" s="47">
        <v>500</v>
      </c>
      <c r="L28" s="19"/>
      <c r="M28" s="37">
        <v>0</v>
      </c>
      <c r="N28" s="34">
        <f t="shared" si="0"/>
        <v>0</v>
      </c>
    </row>
    <row r="29" spans="1:14" ht="15">
      <c r="A29" s="291">
        <f>+'PLAYER INFO'!C26</f>
        <v>0</v>
      </c>
      <c r="B29" s="292"/>
      <c r="C29" s="293"/>
      <c r="D29" s="17">
        <v>65</v>
      </c>
      <c r="E29" s="18"/>
      <c r="F29" s="35">
        <v>0</v>
      </c>
      <c r="G29" s="17">
        <v>110</v>
      </c>
      <c r="H29" s="17"/>
      <c r="I29" s="18"/>
      <c r="J29" s="36">
        <v>0</v>
      </c>
      <c r="K29" s="47">
        <v>500</v>
      </c>
      <c r="L29" s="19"/>
      <c r="M29" s="37">
        <v>0</v>
      </c>
      <c r="N29" s="34">
        <f t="shared" si="0"/>
        <v>0</v>
      </c>
    </row>
    <row r="30" spans="1:14" ht="15.6" thickBot="1">
      <c r="A30" s="302">
        <f>+'PLAYER INFO'!C27</f>
        <v>0</v>
      </c>
      <c r="B30" s="303"/>
      <c r="C30" s="304"/>
      <c r="D30" s="41">
        <v>65</v>
      </c>
      <c r="E30" s="42"/>
      <c r="F30" s="43">
        <v>0</v>
      </c>
      <c r="G30" s="17">
        <v>110</v>
      </c>
      <c r="H30" s="17"/>
      <c r="I30" s="18"/>
      <c r="J30" s="36">
        <v>0</v>
      </c>
      <c r="K30" s="47">
        <v>500</v>
      </c>
      <c r="L30" s="19"/>
      <c r="M30" s="37">
        <v>0</v>
      </c>
      <c r="N30" s="34">
        <f t="shared" si="0"/>
        <v>0</v>
      </c>
    </row>
    <row r="31" spans="1:14" ht="16.95" customHeight="1">
      <c r="A31" s="334" t="s">
        <v>58</v>
      </c>
      <c r="B31" s="335"/>
      <c r="C31" s="340"/>
      <c r="D31" s="341"/>
      <c r="E31" s="294" t="s">
        <v>65</v>
      </c>
      <c r="F31" s="295"/>
      <c r="G31" s="30"/>
      <c r="I31" s="311" t="s">
        <v>70</v>
      </c>
      <c r="J31" s="312"/>
      <c r="K31" s="44"/>
      <c r="L31" s="305" t="s">
        <v>66</v>
      </c>
      <c r="M31" s="306"/>
    </row>
    <row r="32" spans="1:14" ht="16.95" customHeight="1">
      <c r="A32" s="336"/>
      <c r="B32" s="337"/>
      <c r="C32" s="342"/>
      <c r="D32" s="343"/>
      <c r="E32" s="332" t="s">
        <v>71</v>
      </c>
      <c r="F32" s="333"/>
      <c r="G32" s="32"/>
      <c r="I32" s="309" t="s">
        <v>72</v>
      </c>
      <c r="J32" s="310"/>
      <c r="K32" s="45"/>
      <c r="L32" s="307" t="s">
        <v>73</v>
      </c>
      <c r="M32" s="308"/>
    </row>
    <row r="33" spans="1:13" ht="16.95" customHeight="1">
      <c r="A33" s="336"/>
      <c r="B33" s="337"/>
      <c r="C33" s="342"/>
      <c r="D33" s="343"/>
      <c r="E33" s="332"/>
      <c r="F33" s="333"/>
      <c r="G33" s="32"/>
      <c r="H33" s="38"/>
      <c r="I33" s="309"/>
      <c r="J33" s="310"/>
      <c r="K33" s="45"/>
      <c r="L33" s="307"/>
      <c r="M33" s="308"/>
    </row>
    <row r="34" spans="1:13" ht="16.95" customHeight="1">
      <c r="A34" s="336"/>
      <c r="B34" s="337"/>
      <c r="C34" s="342"/>
      <c r="D34" s="343"/>
      <c r="E34" s="332"/>
      <c r="F34" s="333"/>
      <c r="G34" s="32"/>
      <c r="H34" s="38"/>
      <c r="I34" s="309"/>
      <c r="J34" s="310"/>
      <c r="K34" s="45"/>
      <c r="L34" s="307"/>
      <c r="M34" s="308"/>
    </row>
    <row r="35" spans="1:13" ht="15.6" thickBot="1">
      <c r="A35" s="338"/>
      <c r="B35" s="339"/>
      <c r="C35" s="344"/>
      <c r="D35" s="343"/>
      <c r="E35" s="332"/>
      <c r="F35" s="333"/>
      <c r="G35" s="32"/>
      <c r="H35" s="49"/>
      <c r="I35" s="309"/>
      <c r="J35" s="310"/>
      <c r="K35" s="45"/>
      <c r="L35" s="307"/>
      <c r="M35" s="308"/>
    </row>
    <row r="36" spans="1:13" ht="16.05" customHeight="1">
      <c r="A36" s="296" t="s">
        <v>48</v>
      </c>
      <c r="B36" s="297"/>
      <c r="C36" s="297"/>
      <c r="D36" s="300" t="s">
        <v>67</v>
      </c>
      <c r="E36" s="289" t="s">
        <v>50</v>
      </c>
      <c r="F36" s="289" t="s">
        <v>17</v>
      </c>
      <c r="G36" s="289" t="s">
        <v>68</v>
      </c>
      <c r="H36" s="289" t="s">
        <v>50</v>
      </c>
      <c r="I36" s="289" t="s">
        <v>17</v>
      </c>
      <c r="J36" s="289" t="s">
        <v>69</v>
      </c>
      <c r="K36" s="289" t="s">
        <v>50</v>
      </c>
      <c r="L36" s="289" t="s">
        <v>17</v>
      </c>
      <c r="M36" s="313" t="s">
        <v>54</v>
      </c>
    </row>
    <row r="37" spans="1:13" ht="16.95" customHeight="1" thickBot="1">
      <c r="A37" s="298"/>
      <c r="B37" s="299"/>
      <c r="C37" s="299"/>
      <c r="D37" s="301"/>
      <c r="E37" s="290"/>
      <c r="F37" s="290"/>
      <c r="G37" s="290"/>
      <c r="H37" s="290"/>
      <c r="I37" s="290"/>
      <c r="J37" s="290"/>
      <c r="K37" s="290"/>
      <c r="L37" s="290"/>
      <c r="M37" s="314"/>
    </row>
    <row r="38" spans="1:13" ht="15">
      <c r="A38" s="286">
        <f>+A15</f>
        <v>0</v>
      </c>
      <c r="B38" s="287"/>
      <c r="C38" s="288"/>
      <c r="D38" s="64">
        <v>250</v>
      </c>
      <c r="E38" s="65"/>
      <c r="F38" s="66">
        <v>0</v>
      </c>
      <c r="G38" s="64">
        <v>195</v>
      </c>
      <c r="H38" s="64"/>
      <c r="I38" s="67">
        <v>0</v>
      </c>
      <c r="J38" s="68">
        <v>165</v>
      </c>
      <c r="K38" s="69"/>
      <c r="L38" s="69">
        <v>0</v>
      </c>
      <c r="M38" s="70">
        <f>(D38*F38)+(G38*I38)+(J38*L38)</f>
        <v>0</v>
      </c>
    </row>
    <row r="39" spans="1:13" ht="15">
      <c r="A39" s="286">
        <f t="shared" ref="A39:A53" si="1">+A16</f>
        <v>0</v>
      </c>
      <c r="B39" s="287"/>
      <c r="C39" s="288"/>
      <c r="D39" s="17">
        <v>250</v>
      </c>
      <c r="E39" s="18"/>
      <c r="F39" s="35">
        <v>0</v>
      </c>
      <c r="G39" s="17">
        <v>195</v>
      </c>
      <c r="H39" s="17"/>
      <c r="I39" s="36">
        <v>0</v>
      </c>
      <c r="J39" s="20">
        <v>165</v>
      </c>
      <c r="K39" s="19"/>
      <c r="L39" s="19">
        <v>0</v>
      </c>
      <c r="M39" s="34">
        <f t="shared" ref="M39:M53" si="2">(D39*F39)+(G39*I39)+(J39*L39)</f>
        <v>0</v>
      </c>
    </row>
    <row r="40" spans="1:13" ht="15">
      <c r="A40" s="286">
        <f t="shared" si="1"/>
        <v>0</v>
      </c>
      <c r="B40" s="287"/>
      <c r="C40" s="288"/>
      <c r="D40" s="17">
        <v>250</v>
      </c>
      <c r="E40" s="18"/>
      <c r="F40" s="35">
        <v>0</v>
      </c>
      <c r="G40" s="17">
        <v>195</v>
      </c>
      <c r="H40" s="17"/>
      <c r="I40" s="36">
        <v>0</v>
      </c>
      <c r="J40" s="20">
        <v>165</v>
      </c>
      <c r="K40" s="19"/>
      <c r="L40" s="19">
        <v>0</v>
      </c>
      <c r="M40" s="34">
        <f t="shared" si="2"/>
        <v>0</v>
      </c>
    </row>
    <row r="41" spans="1:13" ht="15">
      <c r="A41" s="286">
        <f t="shared" si="1"/>
        <v>0</v>
      </c>
      <c r="B41" s="287"/>
      <c r="C41" s="288"/>
      <c r="D41" s="17">
        <v>250</v>
      </c>
      <c r="E41" s="18"/>
      <c r="F41" s="35">
        <v>0</v>
      </c>
      <c r="G41" s="17">
        <v>195</v>
      </c>
      <c r="H41" s="17"/>
      <c r="I41" s="36">
        <v>0</v>
      </c>
      <c r="J41" s="20">
        <v>165</v>
      </c>
      <c r="K41" s="19"/>
      <c r="L41" s="19">
        <v>0</v>
      </c>
      <c r="M41" s="34">
        <f t="shared" si="2"/>
        <v>0</v>
      </c>
    </row>
    <row r="42" spans="1:13" ht="15">
      <c r="A42" s="286">
        <f t="shared" si="1"/>
        <v>0</v>
      </c>
      <c r="B42" s="287"/>
      <c r="C42" s="288"/>
      <c r="D42" s="17">
        <v>250</v>
      </c>
      <c r="E42" s="18"/>
      <c r="F42" s="35">
        <v>0</v>
      </c>
      <c r="G42" s="17">
        <v>195</v>
      </c>
      <c r="H42" s="17"/>
      <c r="I42" s="36">
        <v>0</v>
      </c>
      <c r="J42" s="20">
        <v>165</v>
      </c>
      <c r="K42" s="19"/>
      <c r="L42" s="19">
        <v>0</v>
      </c>
      <c r="M42" s="34">
        <f t="shared" si="2"/>
        <v>0</v>
      </c>
    </row>
    <row r="43" spans="1:13" ht="15">
      <c r="A43" s="286">
        <f t="shared" si="1"/>
        <v>0</v>
      </c>
      <c r="B43" s="287"/>
      <c r="C43" s="288"/>
      <c r="D43" s="17">
        <v>250</v>
      </c>
      <c r="E43" s="18"/>
      <c r="F43" s="35">
        <v>0</v>
      </c>
      <c r="G43" s="17">
        <v>195</v>
      </c>
      <c r="H43" s="17"/>
      <c r="I43" s="36">
        <v>0</v>
      </c>
      <c r="J43" s="20">
        <v>165</v>
      </c>
      <c r="K43" s="19"/>
      <c r="L43" s="19">
        <v>0</v>
      </c>
      <c r="M43" s="34">
        <f t="shared" si="2"/>
        <v>0</v>
      </c>
    </row>
    <row r="44" spans="1:13" ht="15">
      <c r="A44" s="286">
        <f t="shared" si="1"/>
        <v>0</v>
      </c>
      <c r="B44" s="287"/>
      <c r="C44" s="288"/>
      <c r="D44" s="17">
        <v>250</v>
      </c>
      <c r="E44" s="18"/>
      <c r="F44" s="35">
        <v>0</v>
      </c>
      <c r="G44" s="17">
        <v>195</v>
      </c>
      <c r="H44" s="17"/>
      <c r="I44" s="36">
        <v>0</v>
      </c>
      <c r="J44" s="20">
        <v>165</v>
      </c>
      <c r="K44" s="19"/>
      <c r="L44" s="19">
        <v>0</v>
      </c>
      <c r="M44" s="34">
        <f t="shared" si="2"/>
        <v>0</v>
      </c>
    </row>
    <row r="45" spans="1:13" ht="15">
      <c r="A45" s="286">
        <f t="shared" si="1"/>
        <v>0</v>
      </c>
      <c r="B45" s="287"/>
      <c r="C45" s="288"/>
      <c r="D45" s="17">
        <v>250</v>
      </c>
      <c r="E45" s="18"/>
      <c r="F45" s="35">
        <v>0</v>
      </c>
      <c r="G45" s="17">
        <v>195</v>
      </c>
      <c r="H45" s="17"/>
      <c r="I45" s="36">
        <v>0</v>
      </c>
      <c r="J45" s="20">
        <v>165</v>
      </c>
      <c r="K45" s="19"/>
      <c r="L45" s="19">
        <v>0</v>
      </c>
      <c r="M45" s="34">
        <f t="shared" si="2"/>
        <v>0</v>
      </c>
    </row>
    <row r="46" spans="1:13" ht="15">
      <c r="A46" s="286">
        <f t="shared" si="1"/>
        <v>0</v>
      </c>
      <c r="B46" s="287"/>
      <c r="C46" s="288"/>
      <c r="D46" s="17">
        <v>250</v>
      </c>
      <c r="E46" s="18"/>
      <c r="F46" s="35">
        <v>0</v>
      </c>
      <c r="G46" s="17">
        <v>195</v>
      </c>
      <c r="H46" s="17"/>
      <c r="I46" s="36">
        <v>0</v>
      </c>
      <c r="J46" s="20">
        <v>165</v>
      </c>
      <c r="K46" s="19"/>
      <c r="L46" s="19">
        <v>0</v>
      </c>
      <c r="M46" s="34">
        <f t="shared" si="2"/>
        <v>0</v>
      </c>
    </row>
    <row r="47" spans="1:13" ht="15">
      <c r="A47" s="286">
        <f t="shared" si="1"/>
        <v>0</v>
      </c>
      <c r="B47" s="287"/>
      <c r="C47" s="288"/>
      <c r="D47" s="17">
        <v>250</v>
      </c>
      <c r="E47" s="18"/>
      <c r="F47" s="35">
        <v>0</v>
      </c>
      <c r="G47" s="17">
        <v>195</v>
      </c>
      <c r="H47" s="17"/>
      <c r="I47" s="36">
        <v>0</v>
      </c>
      <c r="J47" s="20">
        <v>165</v>
      </c>
      <c r="K47" s="19"/>
      <c r="L47" s="19">
        <v>0</v>
      </c>
      <c r="M47" s="34">
        <f t="shared" si="2"/>
        <v>0</v>
      </c>
    </row>
    <row r="48" spans="1:13" ht="15">
      <c r="A48" s="286">
        <f t="shared" si="1"/>
        <v>0</v>
      </c>
      <c r="B48" s="287"/>
      <c r="C48" s="288"/>
      <c r="D48" s="17">
        <v>250</v>
      </c>
      <c r="E48" s="18"/>
      <c r="F48" s="35">
        <v>0</v>
      </c>
      <c r="G48" s="17">
        <v>195</v>
      </c>
      <c r="H48" s="17"/>
      <c r="I48" s="36">
        <v>0</v>
      </c>
      <c r="J48" s="20">
        <v>165</v>
      </c>
      <c r="K48" s="19"/>
      <c r="L48" s="19">
        <v>0</v>
      </c>
      <c r="M48" s="34">
        <f t="shared" si="2"/>
        <v>0</v>
      </c>
    </row>
    <row r="49" spans="1:13" ht="15">
      <c r="A49" s="286">
        <f t="shared" si="1"/>
        <v>0</v>
      </c>
      <c r="B49" s="287"/>
      <c r="C49" s="288"/>
      <c r="D49" s="17">
        <v>250</v>
      </c>
      <c r="E49" s="18"/>
      <c r="F49" s="35">
        <v>0</v>
      </c>
      <c r="G49" s="17">
        <v>195</v>
      </c>
      <c r="H49" s="17"/>
      <c r="I49" s="36">
        <v>0</v>
      </c>
      <c r="J49" s="20">
        <v>165</v>
      </c>
      <c r="K49" s="19"/>
      <c r="L49" s="19">
        <v>0</v>
      </c>
      <c r="M49" s="34">
        <f t="shared" si="2"/>
        <v>0</v>
      </c>
    </row>
    <row r="50" spans="1:13" ht="15">
      <c r="A50" s="286">
        <f t="shared" si="1"/>
        <v>0</v>
      </c>
      <c r="B50" s="287"/>
      <c r="C50" s="288"/>
      <c r="D50" s="17">
        <v>250</v>
      </c>
      <c r="E50" s="18"/>
      <c r="F50" s="35">
        <v>0</v>
      </c>
      <c r="G50" s="17">
        <v>195</v>
      </c>
      <c r="H50" s="17"/>
      <c r="I50" s="36">
        <v>0</v>
      </c>
      <c r="J50" s="20">
        <v>165</v>
      </c>
      <c r="K50" s="19"/>
      <c r="L50" s="19">
        <v>0</v>
      </c>
      <c r="M50" s="34">
        <f t="shared" si="2"/>
        <v>0</v>
      </c>
    </row>
    <row r="51" spans="1:13" ht="15">
      <c r="A51" s="286">
        <f t="shared" si="1"/>
        <v>0</v>
      </c>
      <c r="B51" s="287"/>
      <c r="C51" s="288"/>
      <c r="D51" s="17">
        <v>250</v>
      </c>
      <c r="E51" s="18"/>
      <c r="F51" s="35">
        <v>0</v>
      </c>
      <c r="G51" s="17">
        <v>195</v>
      </c>
      <c r="H51" s="17"/>
      <c r="I51" s="36">
        <v>0</v>
      </c>
      <c r="J51" s="20">
        <v>165</v>
      </c>
      <c r="K51" s="19"/>
      <c r="L51" s="19">
        <v>0</v>
      </c>
      <c r="M51" s="34">
        <f t="shared" si="2"/>
        <v>0</v>
      </c>
    </row>
    <row r="52" spans="1:13" ht="15">
      <c r="A52" s="286">
        <f t="shared" si="1"/>
        <v>0</v>
      </c>
      <c r="B52" s="287"/>
      <c r="C52" s="288"/>
      <c r="D52" s="17">
        <v>250</v>
      </c>
      <c r="E52" s="18"/>
      <c r="F52" s="35">
        <v>0</v>
      </c>
      <c r="G52" s="17">
        <v>195</v>
      </c>
      <c r="H52" s="17"/>
      <c r="I52" s="36">
        <v>0</v>
      </c>
      <c r="J52" s="20">
        <v>165</v>
      </c>
      <c r="K52" s="19"/>
      <c r="L52" s="19">
        <v>0</v>
      </c>
      <c r="M52" s="34">
        <f t="shared" si="2"/>
        <v>0</v>
      </c>
    </row>
    <row r="53" spans="1:13" ht="15.6" thickBot="1">
      <c r="A53" s="286">
        <f t="shared" si="1"/>
        <v>0</v>
      </c>
      <c r="B53" s="287"/>
      <c r="C53" s="288"/>
      <c r="D53" s="17">
        <v>250</v>
      </c>
      <c r="E53" s="18"/>
      <c r="F53" s="35">
        <v>0</v>
      </c>
      <c r="G53" s="41">
        <v>195</v>
      </c>
      <c r="H53" s="41"/>
      <c r="I53" s="36">
        <v>0</v>
      </c>
      <c r="J53" s="20">
        <v>165</v>
      </c>
      <c r="K53" s="19"/>
      <c r="L53" s="19">
        <v>0</v>
      </c>
      <c r="M53" s="34">
        <f t="shared" si="2"/>
        <v>0</v>
      </c>
    </row>
    <row r="54" spans="1:13" ht="16.95" customHeight="1">
      <c r="A54" s="334" t="s">
        <v>58</v>
      </c>
      <c r="B54" s="335"/>
      <c r="C54" s="340"/>
      <c r="D54" s="341"/>
      <c r="E54" s="374" t="s">
        <v>109</v>
      </c>
      <c r="F54" s="295"/>
      <c r="G54" s="30"/>
      <c r="H54" s="62"/>
      <c r="I54" s="311" t="s">
        <v>110</v>
      </c>
      <c r="J54" s="312"/>
      <c r="K54" s="44"/>
      <c r="L54" s="365" t="s">
        <v>106</v>
      </c>
      <c r="M54" s="366"/>
    </row>
    <row r="55" spans="1:13" ht="16.95" customHeight="1">
      <c r="A55" s="336"/>
      <c r="B55" s="337"/>
      <c r="C55" s="342"/>
      <c r="D55" s="343"/>
      <c r="E55" s="367" t="s">
        <v>154</v>
      </c>
      <c r="F55" s="368"/>
      <c r="G55" s="51"/>
      <c r="H55" s="63"/>
      <c r="I55" s="369" t="s">
        <v>112</v>
      </c>
      <c r="J55" s="370"/>
      <c r="K55" s="45"/>
      <c r="L55" s="371" t="s">
        <v>122</v>
      </c>
      <c r="M55" s="372"/>
    </row>
    <row r="56" spans="1:13" ht="16.95" customHeight="1">
      <c r="A56" s="336"/>
      <c r="B56" s="337"/>
      <c r="C56" s="342"/>
      <c r="D56" s="343"/>
      <c r="E56" s="367"/>
      <c r="F56" s="368"/>
      <c r="G56" s="51"/>
      <c r="H56" s="50"/>
      <c r="I56" s="369"/>
      <c r="J56" s="370"/>
      <c r="K56" s="45"/>
      <c r="L56" s="371"/>
      <c r="M56" s="372"/>
    </row>
    <row r="57" spans="1:13" ht="16.95" customHeight="1">
      <c r="A57" s="336"/>
      <c r="B57" s="337"/>
      <c r="C57" s="342"/>
      <c r="D57" s="343"/>
      <c r="E57" s="367"/>
      <c r="F57" s="368"/>
      <c r="G57" s="51"/>
      <c r="H57" s="50"/>
      <c r="I57" s="369"/>
      <c r="J57" s="370"/>
      <c r="K57" s="45"/>
      <c r="L57" s="371"/>
      <c r="M57" s="372"/>
    </row>
    <row r="58" spans="1:13" ht="51" customHeight="1" thickBot="1">
      <c r="A58" s="338"/>
      <c r="B58" s="339"/>
      <c r="C58" s="344"/>
      <c r="D58" s="343"/>
      <c r="E58" s="367"/>
      <c r="F58" s="368"/>
      <c r="G58" s="51"/>
      <c r="H58" s="50"/>
      <c r="I58" s="369"/>
      <c r="J58" s="370"/>
      <c r="K58" s="45"/>
      <c r="L58" s="371"/>
      <c r="M58" s="373"/>
    </row>
    <row r="59" spans="1:13" ht="16.05" customHeight="1">
      <c r="A59" s="296" t="s">
        <v>48</v>
      </c>
      <c r="B59" s="297"/>
      <c r="C59" s="297"/>
      <c r="D59" s="300" t="s">
        <v>108</v>
      </c>
      <c r="E59" s="289" t="s">
        <v>50</v>
      </c>
      <c r="F59" s="289" t="s">
        <v>17</v>
      </c>
      <c r="G59" s="289" t="s">
        <v>107</v>
      </c>
      <c r="H59" s="289" t="s">
        <v>17</v>
      </c>
      <c r="I59" s="289" t="s">
        <v>111</v>
      </c>
      <c r="J59" s="289" t="s">
        <v>50</v>
      </c>
      <c r="K59" s="289" t="s">
        <v>17</v>
      </c>
      <c r="L59" s="313" t="s">
        <v>54</v>
      </c>
    </row>
    <row r="60" spans="1:13" ht="16.95" customHeight="1" thickBot="1">
      <c r="A60" s="298"/>
      <c r="B60" s="299"/>
      <c r="C60" s="299"/>
      <c r="D60" s="301"/>
      <c r="E60" s="290"/>
      <c r="F60" s="290"/>
      <c r="G60" s="290"/>
      <c r="H60" s="290"/>
      <c r="I60" s="290"/>
      <c r="J60" s="290"/>
      <c r="K60" s="290"/>
      <c r="L60" s="314"/>
    </row>
    <row r="61" spans="1:13" ht="15">
      <c r="A61" s="286">
        <f>+A38</f>
        <v>0</v>
      </c>
      <c r="B61" s="287"/>
      <c r="C61" s="288"/>
      <c r="D61" s="64">
        <v>499</v>
      </c>
      <c r="E61" s="65"/>
      <c r="F61" s="66">
        <v>0</v>
      </c>
      <c r="G61" s="64">
        <v>499</v>
      </c>
      <c r="H61" s="67">
        <v>0</v>
      </c>
      <c r="I61" s="68">
        <v>250</v>
      </c>
      <c r="J61" s="69"/>
      <c r="K61" s="69">
        <v>0</v>
      </c>
      <c r="L61" s="70">
        <f t="shared" ref="L61:L76" si="3">(D61*F61)+(G61*H61)+(I61*K61)</f>
        <v>0</v>
      </c>
    </row>
    <row r="62" spans="1:13" ht="15">
      <c r="A62" s="286">
        <f t="shared" ref="A62:A76" si="4">+A39</f>
        <v>0</v>
      </c>
      <c r="B62" s="287"/>
      <c r="C62" s="288"/>
      <c r="D62" s="17">
        <v>499</v>
      </c>
      <c r="E62" s="18"/>
      <c r="F62" s="35">
        <v>0</v>
      </c>
      <c r="G62" s="17">
        <v>499</v>
      </c>
      <c r="H62" s="36">
        <v>0</v>
      </c>
      <c r="I62" s="47">
        <v>250</v>
      </c>
      <c r="J62" s="48"/>
      <c r="K62" s="48">
        <v>0</v>
      </c>
      <c r="L62" s="34">
        <f t="shared" si="3"/>
        <v>0</v>
      </c>
    </row>
    <row r="63" spans="1:13" ht="15">
      <c r="A63" s="286">
        <f t="shared" si="4"/>
        <v>0</v>
      </c>
      <c r="B63" s="287"/>
      <c r="C63" s="288"/>
      <c r="D63" s="17">
        <v>499</v>
      </c>
      <c r="E63" s="18"/>
      <c r="F63" s="35">
        <v>0</v>
      </c>
      <c r="G63" s="17">
        <v>499</v>
      </c>
      <c r="H63" s="36">
        <v>0</v>
      </c>
      <c r="I63" s="47">
        <v>250</v>
      </c>
      <c r="J63" s="48"/>
      <c r="K63" s="48">
        <v>0</v>
      </c>
      <c r="L63" s="34">
        <f t="shared" si="3"/>
        <v>0</v>
      </c>
    </row>
    <row r="64" spans="1:13" ht="15">
      <c r="A64" s="286">
        <f t="shared" si="4"/>
        <v>0</v>
      </c>
      <c r="B64" s="287"/>
      <c r="C64" s="288"/>
      <c r="D64" s="17">
        <v>499</v>
      </c>
      <c r="E64" s="18"/>
      <c r="F64" s="35">
        <v>0</v>
      </c>
      <c r="G64" s="17">
        <v>499</v>
      </c>
      <c r="H64" s="36">
        <v>0</v>
      </c>
      <c r="I64" s="47">
        <v>250</v>
      </c>
      <c r="J64" s="48"/>
      <c r="K64" s="48">
        <v>0</v>
      </c>
      <c r="L64" s="34">
        <f t="shared" si="3"/>
        <v>0</v>
      </c>
    </row>
    <row r="65" spans="1:12" ht="15">
      <c r="A65" s="286">
        <f t="shared" si="4"/>
        <v>0</v>
      </c>
      <c r="B65" s="287"/>
      <c r="C65" s="288"/>
      <c r="D65" s="17">
        <v>499</v>
      </c>
      <c r="E65" s="18"/>
      <c r="F65" s="35">
        <v>0</v>
      </c>
      <c r="G65" s="17">
        <v>499</v>
      </c>
      <c r="H65" s="36">
        <v>0</v>
      </c>
      <c r="I65" s="47">
        <v>250</v>
      </c>
      <c r="J65" s="48"/>
      <c r="K65" s="48">
        <v>0</v>
      </c>
      <c r="L65" s="34">
        <f t="shared" si="3"/>
        <v>0</v>
      </c>
    </row>
    <row r="66" spans="1:12" ht="15">
      <c r="A66" s="286">
        <f t="shared" si="4"/>
        <v>0</v>
      </c>
      <c r="B66" s="287"/>
      <c r="C66" s="288"/>
      <c r="D66" s="17">
        <v>499</v>
      </c>
      <c r="E66" s="18"/>
      <c r="F66" s="35">
        <v>0</v>
      </c>
      <c r="G66" s="17">
        <v>499</v>
      </c>
      <c r="H66" s="36">
        <v>0</v>
      </c>
      <c r="I66" s="47">
        <v>250</v>
      </c>
      <c r="J66" s="48"/>
      <c r="K66" s="48">
        <v>0</v>
      </c>
      <c r="L66" s="34">
        <f t="shared" si="3"/>
        <v>0</v>
      </c>
    </row>
    <row r="67" spans="1:12" ht="15">
      <c r="A67" s="286">
        <f t="shared" si="4"/>
        <v>0</v>
      </c>
      <c r="B67" s="287"/>
      <c r="C67" s="288"/>
      <c r="D67" s="17">
        <v>499</v>
      </c>
      <c r="E67" s="18"/>
      <c r="F67" s="35">
        <v>0</v>
      </c>
      <c r="G67" s="17">
        <v>499</v>
      </c>
      <c r="H67" s="36">
        <v>0</v>
      </c>
      <c r="I67" s="47">
        <v>250</v>
      </c>
      <c r="J67" s="48"/>
      <c r="K67" s="48">
        <v>0</v>
      </c>
      <c r="L67" s="34">
        <f t="shared" si="3"/>
        <v>0</v>
      </c>
    </row>
    <row r="68" spans="1:12" ht="15">
      <c r="A68" s="286">
        <f t="shared" si="4"/>
        <v>0</v>
      </c>
      <c r="B68" s="287"/>
      <c r="C68" s="288"/>
      <c r="D68" s="17">
        <v>499</v>
      </c>
      <c r="E68" s="18"/>
      <c r="F68" s="35">
        <v>0</v>
      </c>
      <c r="G68" s="17">
        <v>499</v>
      </c>
      <c r="H68" s="36">
        <v>0</v>
      </c>
      <c r="I68" s="47">
        <v>250</v>
      </c>
      <c r="J68" s="48"/>
      <c r="K68" s="48">
        <v>0</v>
      </c>
      <c r="L68" s="34">
        <f t="shared" si="3"/>
        <v>0</v>
      </c>
    </row>
    <row r="69" spans="1:12" ht="15">
      <c r="A69" s="286">
        <f t="shared" si="4"/>
        <v>0</v>
      </c>
      <c r="B69" s="287"/>
      <c r="C69" s="288"/>
      <c r="D69" s="17">
        <v>499</v>
      </c>
      <c r="E69" s="18"/>
      <c r="F69" s="35">
        <v>0</v>
      </c>
      <c r="G69" s="17">
        <v>499</v>
      </c>
      <c r="H69" s="36">
        <v>0</v>
      </c>
      <c r="I69" s="47">
        <v>250</v>
      </c>
      <c r="J69" s="48"/>
      <c r="K69" s="48">
        <v>0</v>
      </c>
      <c r="L69" s="34">
        <f t="shared" si="3"/>
        <v>0</v>
      </c>
    </row>
    <row r="70" spans="1:12" ht="15">
      <c r="A70" s="286">
        <f t="shared" si="4"/>
        <v>0</v>
      </c>
      <c r="B70" s="287"/>
      <c r="C70" s="288"/>
      <c r="D70" s="17">
        <v>499</v>
      </c>
      <c r="E70" s="18"/>
      <c r="F70" s="35">
        <v>0</v>
      </c>
      <c r="G70" s="17">
        <v>499</v>
      </c>
      <c r="H70" s="36">
        <v>0</v>
      </c>
      <c r="I70" s="47">
        <v>250</v>
      </c>
      <c r="J70" s="48"/>
      <c r="K70" s="48">
        <v>0</v>
      </c>
      <c r="L70" s="34">
        <f t="shared" si="3"/>
        <v>0</v>
      </c>
    </row>
    <row r="71" spans="1:12" ht="15">
      <c r="A71" s="286">
        <f t="shared" si="4"/>
        <v>0</v>
      </c>
      <c r="B71" s="287"/>
      <c r="C71" s="288"/>
      <c r="D71" s="17">
        <v>499</v>
      </c>
      <c r="E71" s="18"/>
      <c r="F71" s="35">
        <v>0</v>
      </c>
      <c r="G71" s="17">
        <v>499</v>
      </c>
      <c r="H71" s="36">
        <v>0</v>
      </c>
      <c r="I71" s="47">
        <v>250</v>
      </c>
      <c r="J71" s="48"/>
      <c r="K71" s="48">
        <v>0</v>
      </c>
      <c r="L71" s="34">
        <f t="shared" si="3"/>
        <v>0</v>
      </c>
    </row>
    <row r="72" spans="1:12" ht="15">
      <c r="A72" s="286">
        <f t="shared" si="4"/>
        <v>0</v>
      </c>
      <c r="B72" s="287"/>
      <c r="C72" s="288"/>
      <c r="D72" s="17">
        <v>499</v>
      </c>
      <c r="E72" s="18"/>
      <c r="F72" s="35">
        <v>0</v>
      </c>
      <c r="G72" s="17">
        <v>499</v>
      </c>
      <c r="H72" s="36">
        <v>0</v>
      </c>
      <c r="I72" s="47">
        <v>250</v>
      </c>
      <c r="J72" s="48"/>
      <c r="K72" s="48">
        <v>0</v>
      </c>
      <c r="L72" s="34">
        <f t="shared" si="3"/>
        <v>0</v>
      </c>
    </row>
    <row r="73" spans="1:12" ht="15">
      <c r="A73" s="286">
        <f t="shared" si="4"/>
        <v>0</v>
      </c>
      <c r="B73" s="287"/>
      <c r="C73" s="288"/>
      <c r="D73" s="17">
        <v>499</v>
      </c>
      <c r="E73" s="18"/>
      <c r="F73" s="35">
        <v>0</v>
      </c>
      <c r="G73" s="17">
        <v>499</v>
      </c>
      <c r="H73" s="36">
        <v>0</v>
      </c>
      <c r="I73" s="47">
        <v>250</v>
      </c>
      <c r="J73" s="48"/>
      <c r="K73" s="48">
        <v>0</v>
      </c>
      <c r="L73" s="34">
        <f t="shared" si="3"/>
        <v>0</v>
      </c>
    </row>
    <row r="74" spans="1:12" ht="15">
      <c r="A74" s="286">
        <f t="shared" si="4"/>
        <v>0</v>
      </c>
      <c r="B74" s="287"/>
      <c r="C74" s="288"/>
      <c r="D74" s="17">
        <v>499</v>
      </c>
      <c r="E74" s="18"/>
      <c r="F74" s="35">
        <v>0</v>
      </c>
      <c r="G74" s="17">
        <v>499</v>
      </c>
      <c r="H74" s="36">
        <v>0</v>
      </c>
      <c r="I74" s="47">
        <v>250</v>
      </c>
      <c r="J74" s="48"/>
      <c r="K74" s="48">
        <v>0</v>
      </c>
      <c r="L74" s="34">
        <f t="shared" si="3"/>
        <v>0</v>
      </c>
    </row>
    <row r="75" spans="1:12" ht="15">
      <c r="A75" s="286">
        <f t="shared" si="4"/>
        <v>0</v>
      </c>
      <c r="B75" s="287"/>
      <c r="C75" s="288"/>
      <c r="D75" s="17">
        <v>499</v>
      </c>
      <c r="E75" s="18"/>
      <c r="F75" s="35">
        <v>0</v>
      </c>
      <c r="G75" s="17">
        <v>499</v>
      </c>
      <c r="H75" s="36">
        <v>0</v>
      </c>
      <c r="I75" s="47">
        <v>250</v>
      </c>
      <c r="J75" s="48"/>
      <c r="K75" s="48">
        <v>0</v>
      </c>
      <c r="L75" s="34">
        <f t="shared" si="3"/>
        <v>0</v>
      </c>
    </row>
    <row r="76" spans="1:12" ht="15">
      <c r="A76" s="286">
        <f t="shared" si="4"/>
        <v>0</v>
      </c>
      <c r="B76" s="287"/>
      <c r="C76" s="288"/>
      <c r="D76" s="17">
        <v>499</v>
      </c>
      <c r="E76" s="18"/>
      <c r="F76" s="35">
        <v>0</v>
      </c>
      <c r="G76" s="17">
        <v>499</v>
      </c>
      <c r="H76" s="36">
        <v>0</v>
      </c>
      <c r="I76" s="47">
        <v>250</v>
      </c>
      <c r="J76" s="48"/>
      <c r="K76" s="48">
        <v>0</v>
      </c>
      <c r="L76" s="34">
        <f t="shared" si="3"/>
        <v>0</v>
      </c>
    </row>
  </sheetData>
  <mergeCells count="108">
    <mergeCell ref="A75:C75"/>
    <mergeCell ref="A76:C76"/>
    <mergeCell ref="F5:N7"/>
    <mergeCell ref="F1:N4"/>
    <mergeCell ref="K9:N12"/>
    <mergeCell ref="K8:N8"/>
    <mergeCell ref="A70:C70"/>
    <mergeCell ref="A71:C71"/>
    <mergeCell ref="A72:C72"/>
    <mergeCell ref="A73:C73"/>
    <mergeCell ref="A74:C74"/>
    <mergeCell ref="A65:C65"/>
    <mergeCell ref="A66:C66"/>
    <mergeCell ref="A67:C67"/>
    <mergeCell ref="A68:C68"/>
    <mergeCell ref="A69:C69"/>
    <mergeCell ref="L59:L60"/>
    <mergeCell ref="A61:C61"/>
    <mergeCell ref="A62:C62"/>
    <mergeCell ref="A63:C63"/>
    <mergeCell ref="A64:C64"/>
    <mergeCell ref="H59:H60"/>
    <mergeCell ref="I59:I60"/>
    <mergeCell ref="J59:J60"/>
    <mergeCell ref="K59:K60"/>
    <mergeCell ref="A59:C60"/>
    <mergeCell ref="D59:D60"/>
    <mergeCell ref="E59:E60"/>
    <mergeCell ref="F59:F60"/>
    <mergeCell ref="G59:G60"/>
    <mergeCell ref="A54:B58"/>
    <mergeCell ref="C54:D58"/>
    <mergeCell ref="E54:F54"/>
    <mergeCell ref="I54:J54"/>
    <mergeCell ref="L54:M54"/>
    <mergeCell ref="E55:F58"/>
    <mergeCell ref="I55:J58"/>
    <mergeCell ref="L55:M58"/>
    <mergeCell ref="A49:C49"/>
    <mergeCell ref="A50:C50"/>
    <mergeCell ref="A51:C51"/>
    <mergeCell ref="A52:C52"/>
    <mergeCell ref="A53:C53"/>
    <mergeCell ref="M13:M14"/>
    <mergeCell ref="N13:N14"/>
    <mergeCell ref="I9:J10"/>
    <mergeCell ref="I11:J12"/>
    <mergeCell ref="K13:K14"/>
    <mergeCell ref="L13:L14"/>
    <mergeCell ref="A13:C14"/>
    <mergeCell ref="D13:D14"/>
    <mergeCell ref="E13:E14"/>
    <mergeCell ref="F13:F14"/>
    <mergeCell ref="G13:G14"/>
    <mergeCell ref="I8:J8"/>
    <mergeCell ref="A8:C12"/>
    <mergeCell ref="E8:F8"/>
    <mergeCell ref="E11:F12"/>
    <mergeCell ref="E9:F10"/>
    <mergeCell ref="E32:F35"/>
    <mergeCell ref="A31:B35"/>
    <mergeCell ref="C31:D35"/>
    <mergeCell ref="A23:C23"/>
    <mergeCell ref="A24:C24"/>
    <mergeCell ref="A25:C25"/>
    <mergeCell ref="H13:H14"/>
    <mergeCell ref="I13:I14"/>
    <mergeCell ref="J13:J14"/>
    <mergeCell ref="L31:M31"/>
    <mergeCell ref="L32:M35"/>
    <mergeCell ref="I32:J35"/>
    <mergeCell ref="I31:J31"/>
    <mergeCell ref="M36:M37"/>
    <mergeCell ref="K36:K37"/>
    <mergeCell ref="L36:L37"/>
    <mergeCell ref="A15:C15"/>
    <mergeCell ref="A16:C16"/>
    <mergeCell ref="A38:C38"/>
    <mergeCell ref="A39:C39"/>
    <mergeCell ref="J36:J37"/>
    <mergeCell ref="A17:C17"/>
    <mergeCell ref="A18:C18"/>
    <mergeCell ref="A19:C19"/>
    <mergeCell ref="H36:H37"/>
    <mergeCell ref="I36:I37"/>
    <mergeCell ref="A20:C20"/>
    <mergeCell ref="A21:C21"/>
    <mergeCell ref="A22:C22"/>
    <mergeCell ref="E31:F31"/>
    <mergeCell ref="A26:C26"/>
    <mergeCell ref="A27:C27"/>
    <mergeCell ref="A28:C28"/>
    <mergeCell ref="A36:C37"/>
    <mergeCell ref="D36:D37"/>
    <mergeCell ref="E36:E37"/>
    <mergeCell ref="F36:F37"/>
    <mergeCell ref="G36:G37"/>
    <mergeCell ref="A29:C29"/>
    <mergeCell ref="A30:C30"/>
    <mergeCell ref="A45:C45"/>
    <mergeCell ref="A46:C46"/>
    <mergeCell ref="A47:C47"/>
    <mergeCell ref="A48:C48"/>
    <mergeCell ref="A42:C42"/>
    <mergeCell ref="A43:C43"/>
    <mergeCell ref="A44:C44"/>
    <mergeCell ref="A40:C40"/>
    <mergeCell ref="A41:C41"/>
  </mergeCells>
  <pageMargins left="0.75" right="0.75" top="1" bottom="1" header="0.5" footer="0.5"/>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981E"/>
  </sheetPr>
  <dimension ref="A1:L33"/>
  <sheetViews>
    <sheetView zoomScale="78" zoomScaleNormal="78" zoomScalePageLayoutView="150" workbookViewId="0">
      <selection activeCell="F1" sqref="F1:H4"/>
    </sheetView>
  </sheetViews>
  <sheetFormatPr defaultColWidth="11" defaultRowHeight="15.6"/>
  <cols>
    <col min="3" max="3" width="13" customWidth="1"/>
    <col min="4" max="7" width="14.19921875" customWidth="1"/>
    <col min="8" max="8" width="11" style="26"/>
  </cols>
  <sheetData>
    <row r="1" spans="1:12" s="15" customFormat="1" ht="16.05" customHeight="1">
      <c r="A1" s="13"/>
      <c r="B1" s="14"/>
      <c r="C1" s="14"/>
      <c r="D1" s="14"/>
      <c r="E1" s="14"/>
      <c r="F1" s="392" t="s">
        <v>153</v>
      </c>
      <c r="G1" s="393"/>
      <c r="H1" s="394"/>
      <c r="I1" s="21"/>
      <c r="J1" s="21"/>
      <c r="K1" s="21"/>
      <c r="L1" s="21"/>
    </row>
    <row r="2" spans="1:12" s="15" customFormat="1" ht="16.05" customHeight="1">
      <c r="A2" s="13"/>
      <c r="B2" s="14"/>
      <c r="C2" s="14"/>
      <c r="D2" s="14"/>
      <c r="E2" s="14"/>
      <c r="F2" s="395"/>
      <c r="G2" s="396"/>
      <c r="H2" s="397"/>
      <c r="I2" s="21"/>
      <c r="J2" s="21"/>
      <c r="K2" s="21"/>
      <c r="L2" s="21"/>
    </row>
    <row r="3" spans="1:12" s="15" customFormat="1" ht="16.05" customHeight="1">
      <c r="A3" s="13"/>
      <c r="B3" s="14"/>
      <c r="C3" s="14"/>
      <c r="D3" s="14"/>
      <c r="E3" s="14"/>
      <c r="F3" s="395"/>
      <c r="G3" s="396"/>
      <c r="H3" s="397"/>
      <c r="I3" s="21"/>
      <c r="J3" s="21"/>
      <c r="K3" s="21"/>
      <c r="L3" s="21"/>
    </row>
    <row r="4" spans="1:12" s="15" customFormat="1" ht="43.95" customHeight="1">
      <c r="A4" s="13"/>
      <c r="B4" s="14"/>
      <c r="C4" s="14"/>
      <c r="D4" s="14"/>
      <c r="E4" s="14"/>
      <c r="F4" s="398"/>
      <c r="G4" s="399"/>
      <c r="H4" s="400"/>
      <c r="I4" s="21"/>
      <c r="J4" s="21"/>
      <c r="K4" s="21"/>
      <c r="L4" s="21"/>
    </row>
    <row r="5" spans="1:12" s="15" customFormat="1" ht="16.05" customHeight="1">
      <c r="A5" s="13"/>
      <c r="B5" s="14"/>
      <c r="C5" s="14"/>
      <c r="D5" s="14"/>
      <c r="E5" s="14"/>
      <c r="F5" s="401" t="s">
        <v>151</v>
      </c>
      <c r="G5" s="402"/>
      <c r="H5" s="403"/>
      <c r="I5" s="22"/>
      <c r="J5" s="22"/>
      <c r="K5" s="22"/>
      <c r="L5" s="22"/>
    </row>
    <row r="6" spans="1:12" s="15" customFormat="1" ht="16.05" customHeight="1">
      <c r="A6" s="13"/>
      <c r="B6" s="384" t="s">
        <v>46</v>
      </c>
      <c r="C6" s="384"/>
      <c r="D6" s="384"/>
      <c r="E6" s="14"/>
      <c r="F6" s="404"/>
      <c r="G6" s="376"/>
      <c r="H6" s="405"/>
      <c r="I6" s="22"/>
      <c r="J6" s="22"/>
      <c r="K6" s="22"/>
      <c r="L6" s="22"/>
    </row>
    <row r="7" spans="1:12" s="15" customFormat="1" ht="16.95" customHeight="1">
      <c r="A7" s="13"/>
      <c r="B7" s="385"/>
      <c r="C7" s="385"/>
      <c r="D7" s="385"/>
      <c r="E7" s="14"/>
      <c r="F7" s="406"/>
      <c r="G7" s="407"/>
      <c r="H7" s="408"/>
      <c r="I7" s="22"/>
      <c r="J7" s="22"/>
      <c r="K7" s="22"/>
      <c r="L7" s="22"/>
    </row>
    <row r="8" spans="1:12" ht="27.6">
      <c r="A8" s="386" t="s">
        <v>29</v>
      </c>
      <c r="B8" s="387"/>
      <c r="C8" s="388"/>
      <c r="D8" s="23" t="s">
        <v>41</v>
      </c>
      <c r="E8" s="16" t="s">
        <v>43</v>
      </c>
      <c r="F8" s="16" t="s">
        <v>44</v>
      </c>
      <c r="G8" s="24" t="s">
        <v>42</v>
      </c>
      <c r="H8" s="23" t="s">
        <v>45</v>
      </c>
    </row>
    <row r="9" spans="1:12">
      <c r="A9" s="286" t="str">
        <f>IF(ISBLANK('PLAYER INFO'!$C12:$C12)=TRUE,"",'PLAYER INFO'!C12:C12)</f>
        <v/>
      </c>
      <c r="B9" s="382"/>
      <c r="C9" s="383"/>
      <c r="D9" s="17" t="str">
        <f>IF(ISBLANK('PLAYER INFO'!$C12:$C12)=TRUE,"",750)</f>
        <v/>
      </c>
      <c r="E9" s="46" t="str">
        <f>IF(ISBLANK('PLAYER INFO'!$C12:$C12)=TRUE,"",'ACTIVITIES BOOKING'!$L$13/'PLAYER INFO'!$H$7)</f>
        <v/>
      </c>
      <c r="F9" s="17" t="str">
        <f>IF(ISBLANK('PLAYER INFO'!$C12:$C12)=TRUE,"",'ACTIVITIES BOOKING'!J19)</f>
        <v/>
      </c>
      <c r="G9" s="17" t="str">
        <f>IF(ISBLANK('PLAYER INFO'!$C12:$C12)=TRUE,"",('MERCHANDISE ORDER'!N15+'MERCHANDISE ORDER'!M38+'MERCHANDISE ORDER'!L61))</f>
        <v/>
      </c>
      <c r="H9" s="17">
        <f>SUM(D9:G9)</f>
        <v>0</v>
      </c>
    </row>
    <row r="10" spans="1:12">
      <c r="A10" s="286" t="str">
        <f>IF(ISBLANK('PLAYER INFO'!$C13:$C13)=TRUE,"",'PLAYER INFO'!C13:C13)</f>
        <v/>
      </c>
      <c r="B10" s="382"/>
      <c r="C10" s="383"/>
      <c r="D10" s="17" t="str">
        <f>IF(ISBLANK('PLAYER INFO'!$C13:$C13)=TRUE,"",750)</f>
        <v/>
      </c>
      <c r="E10" s="46" t="str">
        <f>IF(ISBLANK('PLAYER INFO'!$C13:$C13)=TRUE,"",'ACTIVITIES BOOKING'!$L$13/'PLAYER INFO'!$H$7)</f>
        <v/>
      </c>
      <c r="F10" s="17" t="str">
        <f>IF(ISBLANK('PLAYER INFO'!$C13:$C13)=TRUE,"",'ACTIVITIES BOOKING'!J20)</f>
        <v/>
      </c>
      <c r="G10" s="17" t="str">
        <f>IF(ISBLANK('PLAYER INFO'!$C13:$C13)=TRUE,"",('MERCHANDISE ORDER'!N16+'MERCHANDISE ORDER'!M39+'MERCHANDISE ORDER'!L62))</f>
        <v/>
      </c>
      <c r="H10" s="17">
        <f t="shared" ref="H10:H12" si="0">SUM(D10:G10)</f>
        <v>0</v>
      </c>
    </row>
    <row r="11" spans="1:12">
      <c r="A11" s="286" t="str">
        <f>IF(ISBLANK('PLAYER INFO'!$C14:$C14)=TRUE,"",'PLAYER INFO'!C14:C14)</f>
        <v/>
      </c>
      <c r="B11" s="382"/>
      <c r="C11" s="383"/>
      <c r="D11" s="17" t="str">
        <f>IF(ISBLANK('PLAYER INFO'!$C14:$C14)=TRUE,"",750)</f>
        <v/>
      </c>
      <c r="E11" s="46" t="str">
        <f>IF(ISBLANK('PLAYER INFO'!$C14:$C14)=TRUE,"",'ACTIVITIES BOOKING'!$L$13/'PLAYER INFO'!$H$7)</f>
        <v/>
      </c>
      <c r="F11" s="17" t="str">
        <f>IF(ISBLANK('PLAYER INFO'!$C14:$C14)=TRUE,"",'ACTIVITIES BOOKING'!J21)</f>
        <v/>
      </c>
      <c r="G11" s="17" t="str">
        <f>IF(ISBLANK('PLAYER INFO'!$C14:$C14)=TRUE,"",('MERCHANDISE ORDER'!N17+'MERCHANDISE ORDER'!M40+'MERCHANDISE ORDER'!L63))</f>
        <v/>
      </c>
      <c r="H11" s="17">
        <f t="shared" si="0"/>
        <v>0</v>
      </c>
    </row>
    <row r="12" spans="1:12">
      <c r="A12" s="286" t="str">
        <f>IF(ISBLANK('PLAYER INFO'!$C15:$C15)=TRUE,"",'PLAYER INFO'!C15:C15)</f>
        <v/>
      </c>
      <c r="B12" s="382"/>
      <c r="C12" s="383"/>
      <c r="D12" s="17" t="str">
        <f>IF(ISBLANK('PLAYER INFO'!$C15:$C15)=TRUE,"",750)</f>
        <v/>
      </c>
      <c r="E12" s="46" t="str">
        <f>IF(ISBLANK('PLAYER INFO'!$C15:$C15)=TRUE,"",'ACTIVITIES BOOKING'!$L$13/'PLAYER INFO'!$H$7)</f>
        <v/>
      </c>
      <c r="F12" s="17" t="str">
        <f>IF(ISBLANK('PLAYER INFO'!$C15:$C15)=TRUE,"",'ACTIVITIES BOOKING'!J22)</f>
        <v/>
      </c>
      <c r="G12" s="17" t="str">
        <f>IF(ISBLANK('PLAYER INFO'!$C15:$C15)=TRUE,"",('MERCHANDISE ORDER'!N18+'MERCHANDISE ORDER'!M41+'MERCHANDISE ORDER'!L64))</f>
        <v/>
      </c>
      <c r="H12" s="17">
        <f t="shared" si="0"/>
        <v>0</v>
      </c>
    </row>
    <row r="13" spans="1:12">
      <c r="A13" s="286" t="str">
        <f>IF(ISBLANK('PLAYER INFO'!$C16:$C16)=TRUE,"",'PLAYER INFO'!C16:C16)</f>
        <v/>
      </c>
      <c r="B13" s="382"/>
      <c r="C13" s="383"/>
      <c r="D13" s="17" t="str">
        <f>IF(ISBLANK('PLAYER INFO'!$C16:$C16)=TRUE,"",750)</f>
        <v/>
      </c>
      <c r="E13" s="46" t="str">
        <f>IF(ISBLANK('PLAYER INFO'!$C16:$C16)=TRUE,"",'ACTIVITIES BOOKING'!$L$13/'PLAYER INFO'!$H$7)</f>
        <v/>
      </c>
      <c r="F13" s="17" t="str">
        <f>IF(ISBLANK('PLAYER INFO'!$C16:$C16)=TRUE,"",'ACTIVITIES BOOKING'!J23)</f>
        <v/>
      </c>
      <c r="G13" s="17" t="str">
        <f>IF(ISBLANK('PLAYER INFO'!$C16:$C16)=TRUE,"",('MERCHANDISE ORDER'!N19+'MERCHANDISE ORDER'!M42+'MERCHANDISE ORDER'!L65))</f>
        <v/>
      </c>
      <c r="H13" s="17">
        <f t="shared" ref="H13:H24" si="1">SUM(D13:G13)</f>
        <v>0</v>
      </c>
    </row>
    <row r="14" spans="1:12">
      <c r="A14" s="286" t="str">
        <f>IF(ISBLANK('PLAYER INFO'!$C17:$C17)=TRUE,"",'PLAYER INFO'!C17:C17)</f>
        <v/>
      </c>
      <c r="B14" s="382"/>
      <c r="C14" s="383"/>
      <c r="D14" s="17" t="str">
        <f>IF(ISBLANK('PLAYER INFO'!$C17:$C17)=TRUE,"",750)</f>
        <v/>
      </c>
      <c r="E14" s="46" t="str">
        <f>IF(ISBLANK('PLAYER INFO'!$C17:$C17)=TRUE,"",'ACTIVITIES BOOKING'!$L$13/'PLAYER INFO'!$H$7)</f>
        <v/>
      </c>
      <c r="F14" s="17" t="str">
        <f>IF(ISBLANK('PLAYER INFO'!$C17:$C17)=TRUE,"",'ACTIVITIES BOOKING'!J24)</f>
        <v/>
      </c>
      <c r="G14" s="17" t="str">
        <f>IF(ISBLANK('PLAYER INFO'!$C17:$C17)=TRUE,"",('MERCHANDISE ORDER'!N20+'MERCHANDISE ORDER'!M43+'MERCHANDISE ORDER'!L66))</f>
        <v/>
      </c>
      <c r="H14" s="17">
        <f t="shared" si="1"/>
        <v>0</v>
      </c>
    </row>
    <row r="15" spans="1:12">
      <c r="A15" s="286" t="str">
        <f>IF(ISBLANK('PLAYER INFO'!$C18:$C18)=TRUE,"",'PLAYER INFO'!C18:C18)</f>
        <v/>
      </c>
      <c r="B15" s="382"/>
      <c r="C15" s="383"/>
      <c r="D15" s="17" t="str">
        <f>IF(ISBLANK('PLAYER INFO'!$C18:$C18)=TRUE,"",750)</f>
        <v/>
      </c>
      <c r="E15" s="46" t="str">
        <f>IF(ISBLANK('PLAYER INFO'!$C18:$C18)=TRUE,"",'ACTIVITIES BOOKING'!$L$13/'PLAYER INFO'!$H$7)</f>
        <v/>
      </c>
      <c r="F15" s="17" t="str">
        <f>IF(ISBLANK('PLAYER INFO'!$C18:$C18)=TRUE,"",'ACTIVITIES BOOKING'!J25)</f>
        <v/>
      </c>
      <c r="G15" s="17" t="str">
        <f>IF(ISBLANK('PLAYER INFO'!$C18:$C18)=TRUE,"",('MERCHANDISE ORDER'!N21+'MERCHANDISE ORDER'!M44+'MERCHANDISE ORDER'!L67))</f>
        <v/>
      </c>
      <c r="H15" s="17">
        <f t="shared" si="1"/>
        <v>0</v>
      </c>
    </row>
    <row r="16" spans="1:12">
      <c r="A16" s="286" t="str">
        <f>IF(ISBLANK('PLAYER INFO'!$C19:$C19)=TRUE,"",'PLAYER INFO'!C19:C19)</f>
        <v/>
      </c>
      <c r="B16" s="382"/>
      <c r="C16" s="383"/>
      <c r="D16" s="17" t="str">
        <f>IF(ISBLANK('PLAYER INFO'!$C19:$C19)=TRUE,"",750)</f>
        <v/>
      </c>
      <c r="E16" s="46" t="str">
        <f>IF(ISBLANK('PLAYER INFO'!$C19:$C19)=TRUE,"",'ACTIVITIES BOOKING'!$L$13/'PLAYER INFO'!$H$7)</f>
        <v/>
      </c>
      <c r="F16" s="17" t="str">
        <f>IF(ISBLANK('PLAYER INFO'!$C19:$C19)=TRUE,"",'ACTIVITIES BOOKING'!J26)</f>
        <v/>
      </c>
      <c r="G16" s="17" t="str">
        <f>IF(ISBLANK('PLAYER INFO'!$C19:$C19)=TRUE,"",('MERCHANDISE ORDER'!N22+'MERCHANDISE ORDER'!M45+'MERCHANDISE ORDER'!L68))</f>
        <v/>
      </c>
      <c r="H16" s="17">
        <f t="shared" si="1"/>
        <v>0</v>
      </c>
    </row>
    <row r="17" spans="1:8">
      <c r="A17" s="286" t="str">
        <f>IF(ISBLANK('PLAYER INFO'!$C20:$C20)=TRUE,"",'PLAYER INFO'!C20:C20)</f>
        <v/>
      </c>
      <c r="B17" s="382"/>
      <c r="C17" s="383"/>
      <c r="D17" s="17" t="str">
        <f>IF(ISBLANK('PLAYER INFO'!$C20:$C20)=TRUE,"",750)</f>
        <v/>
      </c>
      <c r="E17" s="46" t="str">
        <f>IF(ISBLANK('PLAYER INFO'!$C20:$C20)=TRUE,"",'ACTIVITIES BOOKING'!$L$13/'PLAYER INFO'!$H$7)</f>
        <v/>
      </c>
      <c r="F17" s="17" t="str">
        <f>IF(ISBLANK('PLAYER INFO'!$C20:$C20)=TRUE,"",'ACTIVITIES BOOKING'!J27)</f>
        <v/>
      </c>
      <c r="G17" s="17" t="str">
        <f>IF(ISBLANK('PLAYER INFO'!$C20:$C20)=TRUE,"",('MERCHANDISE ORDER'!N23+'MERCHANDISE ORDER'!M46+'MERCHANDISE ORDER'!L69))</f>
        <v/>
      </c>
      <c r="H17" s="17">
        <f t="shared" si="1"/>
        <v>0</v>
      </c>
    </row>
    <row r="18" spans="1:8">
      <c r="A18" s="286" t="str">
        <f>IF(ISBLANK('PLAYER INFO'!$C21:$C21)=TRUE,"",'PLAYER INFO'!C21:C21)</f>
        <v/>
      </c>
      <c r="B18" s="382"/>
      <c r="C18" s="383"/>
      <c r="D18" s="17" t="str">
        <f>IF(ISBLANK('PLAYER INFO'!$C21:$C21)=TRUE,"",750)</f>
        <v/>
      </c>
      <c r="E18" s="46" t="str">
        <f>IF(ISBLANK('PLAYER INFO'!$C21:$C21)=TRUE,"",'ACTIVITIES BOOKING'!$L$13/'PLAYER INFO'!$H$7)</f>
        <v/>
      </c>
      <c r="F18" s="17" t="str">
        <f>IF(ISBLANK('PLAYER INFO'!$C21:$C21)=TRUE,"",'ACTIVITIES BOOKING'!J28)</f>
        <v/>
      </c>
      <c r="G18" s="17" t="str">
        <f>IF(ISBLANK('PLAYER INFO'!$C21:$C21)=TRUE,"",('MERCHANDISE ORDER'!N24+'MERCHANDISE ORDER'!M47+'MERCHANDISE ORDER'!L70))</f>
        <v/>
      </c>
      <c r="H18" s="17">
        <f t="shared" si="1"/>
        <v>0</v>
      </c>
    </row>
    <row r="19" spans="1:8">
      <c r="A19" s="286" t="str">
        <f>IF(ISBLANK('PLAYER INFO'!$C22:$C22)=TRUE,"",'PLAYER INFO'!C22:C22)</f>
        <v/>
      </c>
      <c r="B19" s="382"/>
      <c r="C19" s="383"/>
      <c r="D19" s="17" t="str">
        <f>IF(ISBLANK('PLAYER INFO'!$C22:$C22)=TRUE,"",750)</f>
        <v/>
      </c>
      <c r="E19" s="46" t="str">
        <f>IF(ISBLANK('PLAYER INFO'!$C22:$C22)=TRUE,"",'ACTIVITIES BOOKING'!$L$13/'PLAYER INFO'!$H$7)</f>
        <v/>
      </c>
      <c r="F19" s="17" t="str">
        <f>IF(ISBLANK('PLAYER INFO'!$C22:$C22)=TRUE,"",'ACTIVITIES BOOKING'!J29)</f>
        <v/>
      </c>
      <c r="G19" s="17" t="str">
        <f>IF(ISBLANK('PLAYER INFO'!$C22:$C22)=TRUE,"",('MERCHANDISE ORDER'!N25+'MERCHANDISE ORDER'!M48+'MERCHANDISE ORDER'!L71))</f>
        <v/>
      </c>
      <c r="H19" s="17">
        <f t="shared" si="1"/>
        <v>0</v>
      </c>
    </row>
    <row r="20" spans="1:8">
      <c r="A20" s="286" t="str">
        <f>IF(ISBLANK('PLAYER INFO'!$C23:$C23)=TRUE,"",'PLAYER INFO'!C23:C23)</f>
        <v/>
      </c>
      <c r="B20" s="382"/>
      <c r="C20" s="383"/>
      <c r="D20" s="17" t="str">
        <f>IF(ISBLANK('PLAYER INFO'!$C23:$C23)=TRUE,"",750)</f>
        <v/>
      </c>
      <c r="E20" s="46" t="str">
        <f>IF(ISBLANK('PLAYER INFO'!$C23:$C23)=TRUE,"",'ACTIVITIES BOOKING'!$L$13/'PLAYER INFO'!$H$7)</f>
        <v/>
      </c>
      <c r="F20" s="17" t="str">
        <f>IF(ISBLANK('PLAYER INFO'!$C23:$C23)=TRUE,"",'ACTIVITIES BOOKING'!J30)</f>
        <v/>
      </c>
      <c r="G20" s="17" t="str">
        <f>IF(ISBLANK('PLAYER INFO'!$C23:$C23)=TRUE,"",('MERCHANDISE ORDER'!N26+'MERCHANDISE ORDER'!M49+'MERCHANDISE ORDER'!L72))</f>
        <v/>
      </c>
      <c r="H20" s="17">
        <f t="shared" si="1"/>
        <v>0</v>
      </c>
    </row>
    <row r="21" spans="1:8">
      <c r="A21" s="286" t="str">
        <f>IF(ISBLANK('PLAYER INFO'!$C24:$C24)=TRUE,"",'PLAYER INFO'!C24:C24)</f>
        <v/>
      </c>
      <c r="B21" s="382"/>
      <c r="C21" s="383"/>
      <c r="D21" s="17" t="str">
        <f>IF(ISBLANK('PLAYER INFO'!$C24:$C24)=TRUE,"",750)</f>
        <v/>
      </c>
      <c r="E21" s="46" t="str">
        <f>IF(ISBLANK('PLAYER INFO'!$C24:$C24)=TRUE,"",'ACTIVITIES BOOKING'!$L$13/'PLAYER INFO'!$H$7)</f>
        <v/>
      </c>
      <c r="F21" s="17" t="str">
        <f>IF(ISBLANK('PLAYER INFO'!$C24:$C24)=TRUE,"",'ACTIVITIES BOOKING'!J31)</f>
        <v/>
      </c>
      <c r="G21" s="17" t="str">
        <f>IF(ISBLANK('PLAYER INFO'!$C24:$C24)=TRUE,"",('MERCHANDISE ORDER'!N27+'MERCHANDISE ORDER'!M50+'MERCHANDISE ORDER'!L73))</f>
        <v/>
      </c>
      <c r="H21" s="17">
        <f t="shared" si="1"/>
        <v>0</v>
      </c>
    </row>
    <row r="22" spans="1:8">
      <c r="A22" s="286" t="str">
        <f>IF(ISBLANK('PLAYER INFO'!$C25:$C25)=TRUE,"",'PLAYER INFO'!C25:C25)</f>
        <v/>
      </c>
      <c r="B22" s="382"/>
      <c r="C22" s="383"/>
      <c r="D22" s="17" t="str">
        <f>IF(ISBLANK('PLAYER INFO'!$C25:$C25)=TRUE,"",750)</f>
        <v/>
      </c>
      <c r="E22" s="46" t="str">
        <f>IF(ISBLANK('PLAYER INFO'!$C25:$C25)=TRUE,"",'ACTIVITIES BOOKING'!$L$13/'PLAYER INFO'!$H$7)</f>
        <v/>
      </c>
      <c r="F22" s="17" t="str">
        <f>IF(ISBLANK('PLAYER INFO'!$C25:$C25)=TRUE,"",'ACTIVITIES BOOKING'!J32)</f>
        <v/>
      </c>
      <c r="G22" s="17" t="str">
        <f>IF(ISBLANK('PLAYER INFO'!$C25:$C25)=TRUE,"",('MERCHANDISE ORDER'!N28+'MERCHANDISE ORDER'!M51+'MERCHANDISE ORDER'!L74))</f>
        <v/>
      </c>
      <c r="H22" s="17">
        <f t="shared" si="1"/>
        <v>0</v>
      </c>
    </row>
    <row r="23" spans="1:8">
      <c r="A23" s="286" t="str">
        <f>IF(ISBLANK('PLAYER INFO'!$C26:$C26)=TRUE,"",'PLAYER INFO'!C26:C26)</f>
        <v/>
      </c>
      <c r="B23" s="382"/>
      <c r="C23" s="383"/>
      <c r="D23" s="17" t="str">
        <f>IF(ISBLANK('PLAYER INFO'!$C26:$C26)=TRUE,"",750)</f>
        <v/>
      </c>
      <c r="E23" s="46" t="str">
        <f>IF(ISBLANK('PLAYER INFO'!$C26:$C26)=TRUE,"",'ACTIVITIES BOOKING'!$L$13/'PLAYER INFO'!$H$7)</f>
        <v/>
      </c>
      <c r="F23" s="17" t="str">
        <f>IF(ISBLANK('PLAYER INFO'!$C26:$C26)=TRUE,"",'ACTIVITIES BOOKING'!J33)</f>
        <v/>
      </c>
      <c r="G23" s="17" t="str">
        <f>IF(ISBLANK('PLAYER INFO'!$C26:$C26)=TRUE,"",('MERCHANDISE ORDER'!N29+'MERCHANDISE ORDER'!M52+'MERCHANDISE ORDER'!L75))</f>
        <v/>
      </c>
      <c r="H23" s="17">
        <f t="shared" si="1"/>
        <v>0</v>
      </c>
    </row>
    <row r="24" spans="1:8">
      <c r="A24" s="286" t="str">
        <f>IF(ISBLANK('PLAYER INFO'!$C27:$C27)=TRUE,"",'PLAYER INFO'!C27:C27)</f>
        <v/>
      </c>
      <c r="B24" s="382"/>
      <c r="C24" s="383"/>
      <c r="D24" s="17" t="str">
        <f>IF(ISBLANK('PLAYER INFO'!$C27:$C27)=TRUE,"",750)</f>
        <v/>
      </c>
      <c r="E24" s="46" t="str">
        <f>IF(ISBLANK('PLAYER INFO'!$C27:$C27)=TRUE,"",'ACTIVITIES BOOKING'!$L$13/'PLAYER INFO'!$H$7)</f>
        <v/>
      </c>
      <c r="F24" s="17" t="str">
        <f>IF(ISBLANK('PLAYER INFO'!$C27:$C27)=TRUE,"",'ACTIVITIES BOOKING'!J34)</f>
        <v/>
      </c>
      <c r="G24" s="17" t="str">
        <f>IF(ISBLANK('PLAYER INFO'!$C27:$C27)=TRUE,"",('MERCHANDISE ORDER'!N30+'MERCHANDISE ORDER'!M53+'MERCHANDISE ORDER'!L76))</f>
        <v/>
      </c>
      <c r="H24" s="17">
        <f t="shared" si="1"/>
        <v>0</v>
      </c>
    </row>
    <row r="25" spans="1:8">
      <c r="A25" s="391" t="s">
        <v>47</v>
      </c>
      <c r="B25" s="391"/>
      <c r="C25" s="391"/>
      <c r="D25" s="391"/>
      <c r="E25" s="391"/>
      <c r="F25" s="391"/>
      <c r="G25" s="391"/>
      <c r="H25" s="25">
        <f>+'ACCOM BOOKING'!M14</f>
        <v>0</v>
      </c>
    </row>
    <row r="26" spans="1:8">
      <c r="A26" s="391" t="s">
        <v>143</v>
      </c>
      <c r="B26" s="391"/>
      <c r="C26" s="391"/>
      <c r="D26" s="391"/>
      <c r="E26" s="391"/>
      <c r="F26" s="391"/>
      <c r="G26" s="391"/>
      <c r="H26" s="25">
        <f>'DRINKS ORDER'!J10+'DRINKS ORDER'!J13</f>
        <v>0</v>
      </c>
    </row>
    <row r="27" spans="1:8" s="102" customFormat="1" ht="13.8">
      <c r="A27" s="415" t="s">
        <v>142</v>
      </c>
      <c r="B27" s="416"/>
      <c r="C27" s="416"/>
      <c r="D27" s="416"/>
      <c r="E27" s="416"/>
      <c r="F27" s="416"/>
      <c r="G27" s="417"/>
      <c r="H27" s="106">
        <f>SUM(H9:H26)</f>
        <v>0</v>
      </c>
    </row>
    <row r="28" spans="1:8">
      <c r="A28" s="409" t="s">
        <v>113</v>
      </c>
      <c r="B28" s="410"/>
      <c r="C28" s="410"/>
      <c r="D28" s="411"/>
      <c r="E28" s="418" t="s">
        <v>121</v>
      </c>
      <c r="F28" s="418"/>
      <c r="G28" s="418"/>
      <c r="H28" s="418"/>
    </row>
    <row r="29" spans="1:8" ht="46.95" customHeight="1">
      <c r="A29" s="412" t="s">
        <v>144</v>
      </c>
      <c r="B29" s="413"/>
      <c r="C29" s="413"/>
      <c r="D29" s="414"/>
      <c r="E29" s="390" t="s">
        <v>120</v>
      </c>
      <c r="F29" s="390"/>
      <c r="G29" s="390"/>
      <c r="H29" s="390"/>
    </row>
    <row r="30" spans="1:8">
      <c r="A30" s="420" t="s">
        <v>119</v>
      </c>
      <c r="B30" s="420"/>
      <c r="C30" s="421" t="s">
        <v>118</v>
      </c>
      <c r="D30" s="421"/>
      <c r="E30" s="390"/>
      <c r="F30" s="390"/>
      <c r="G30" s="390"/>
      <c r="H30" s="390"/>
    </row>
    <row r="31" spans="1:8">
      <c r="A31" s="420" t="s">
        <v>117</v>
      </c>
      <c r="B31" s="420"/>
      <c r="C31" s="421">
        <v>1002514835</v>
      </c>
      <c r="D31" s="421"/>
      <c r="E31" s="390"/>
      <c r="F31" s="390"/>
      <c r="G31" s="390"/>
      <c r="H31" s="390"/>
    </row>
    <row r="32" spans="1:8">
      <c r="A32" s="420" t="s">
        <v>115</v>
      </c>
      <c r="B32" s="420"/>
      <c r="C32" s="421" t="s">
        <v>116</v>
      </c>
      <c r="D32" s="421"/>
      <c r="E32" s="390"/>
      <c r="F32" s="390"/>
      <c r="G32" s="390"/>
      <c r="H32" s="390"/>
    </row>
    <row r="33" spans="1:8">
      <c r="A33" s="71" t="s">
        <v>114</v>
      </c>
      <c r="B33" s="419" t="s">
        <v>124</v>
      </c>
      <c r="C33" s="420"/>
      <c r="D33" s="420"/>
      <c r="E33" s="389" t="s">
        <v>124</v>
      </c>
      <c r="F33" s="390"/>
      <c r="G33" s="390"/>
      <c r="H33" s="390"/>
    </row>
  </sheetData>
  <mergeCells count="35">
    <mergeCell ref="B33:D33"/>
    <mergeCell ref="C30:D30"/>
    <mergeCell ref="C31:D31"/>
    <mergeCell ref="C32:D32"/>
    <mergeCell ref="A30:B30"/>
    <mergeCell ref="A31:B31"/>
    <mergeCell ref="A32:B32"/>
    <mergeCell ref="A28:D28"/>
    <mergeCell ref="A29:D29"/>
    <mergeCell ref="A27:G27"/>
    <mergeCell ref="E28:H28"/>
    <mergeCell ref="E29:H32"/>
    <mergeCell ref="E33:H33"/>
    <mergeCell ref="A25:G25"/>
    <mergeCell ref="A26:G26"/>
    <mergeCell ref="F1:H4"/>
    <mergeCell ref="F5:H7"/>
    <mergeCell ref="A22:C22"/>
    <mergeCell ref="A23:C23"/>
    <mergeCell ref="A24:C24"/>
    <mergeCell ref="A19:C19"/>
    <mergeCell ref="A20:C20"/>
    <mergeCell ref="A21:C21"/>
    <mergeCell ref="A16:C16"/>
    <mergeCell ref="A17:C17"/>
    <mergeCell ref="A18:C18"/>
    <mergeCell ref="A13:C13"/>
    <mergeCell ref="A14:C14"/>
    <mergeCell ref="A15:C15"/>
    <mergeCell ref="B6:D7"/>
    <mergeCell ref="A10:C10"/>
    <mergeCell ref="A11:C11"/>
    <mergeCell ref="A12:C12"/>
    <mergeCell ref="A8:C8"/>
    <mergeCell ref="A9:C9"/>
  </mergeCells>
  <hyperlinks>
    <hyperlink ref="B33" r:id="rId1"/>
    <hyperlink ref="E33" r:id="rId2"/>
  </hyperlinks>
  <pageMargins left="0.75" right="0.75" top="1" bottom="1" header="0.5" footer="0.5"/>
  <pageSetup paperSize="9" orientation="portrait" horizontalDpi="4294967292" verticalDpi="4294967292"/>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PLAYER INFO</vt:lpstr>
      <vt:lpstr>ACTIVITIES BOOKING</vt:lpstr>
      <vt:lpstr>DRINKS ORDER</vt:lpstr>
      <vt:lpstr>ACCOM BOOKING</vt:lpstr>
      <vt:lpstr>MERCHANDISE ORDER</vt:lpstr>
      <vt:lpstr>TOTAL INVOICE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Lindley Kirsty</dc:creator>
  <cp:lastModifiedBy>STEWART DONN</cp:lastModifiedBy>
  <dcterms:created xsi:type="dcterms:W3CDTF">2014-08-26T08:41:51Z</dcterms:created>
  <dcterms:modified xsi:type="dcterms:W3CDTF">2014-09-21T09:34:27Z</dcterms:modified>
</cp:coreProperties>
</file>